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BF6443EC-2BF9-4EA3-ADAF-C8CC3CBFD117}"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s="1"/>
  <c r="K19" i="6"/>
  <c r="P4344" i="13" s="1"/>
  <c r="K20" i="6"/>
  <c r="P4355" i="13" s="1"/>
  <c r="K21" i="6"/>
  <c r="P4366" i="13"/>
  <c r="K22" i="6"/>
  <c r="P4377" i="13" s="1"/>
  <c r="K23" i="6"/>
  <c r="P4388" i="13"/>
  <c r="K24" i="6"/>
  <c r="P4399" i="13" s="1"/>
  <c r="K25" i="6"/>
  <c r="P4410" i="13" s="1"/>
  <c r="K26" i="6"/>
  <c r="P4421" i="13" s="1"/>
  <c r="K27" i="6"/>
  <c r="P4432" i="13"/>
  <c r="K28" i="6"/>
  <c r="P4443" i="13" s="1"/>
  <c r="K29" i="6"/>
  <c r="P4454" i="13" s="1"/>
  <c r="K30" i="6"/>
  <c r="P4465" i="13" s="1"/>
  <c r="K31" i="6"/>
  <c r="P4476" i="13" s="1"/>
  <c r="K32" i="6"/>
  <c r="P4487" i="13" s="1"/>
  <c r="K33" i="6"/>
  <c r="P4498" i="13"/>
  <c r="K34" i="6"/>
  <c r="P4509" i="13" s="1"/>
  <c r="K35" i="6"/>
  <c r="P4520" i="13"/>
  <c r="K36" i="6"/>
  <c r="P4531" i="13" s="1"/>
  <c r="K37" i="6"/>
  <c r="P4542" i="13" s="1"/>
  <c r="K38" i="6"/>
  <c r="P4553" i="13" s="1"/>
  <c r="K39" i="6"/>
  <c r="P4564" i="13" s="1"/>
  <c r="K40" i="6"/>
  <c r="P4575" i="13" s="1"/>
  <c r="K41" i="6"/>
  <c r="P4586" i="13"/>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c r="K54" i="6"/>
  <c r="P4729" i="13" s="1"/>
  <c r="K55" i="6"/>
  <c r="P4740" i="13" s="1"/>
  <c r="K56" i="6"/>
  <c r="P4751" i="13" s="1"/>
  <c r="K57" i="6"/>
  <c r="P4762" i="13" s="1"/>
  <c r="K58" i="6"/>
  <c r="P4773" i="13" s="1"/>
  <c r="K59" i="6"/>
  <c r="P4784" i="13" s="1"/>
  <c r="K60" i="6"/>
  <c r="P4795" i="13" s="1"/>
  <c r="K61" i="6"/>
  <c r="P4806" i="13"/>
  <c r="K62" i="6"/>
  <c r="P4817" i="13"/>
  <c r="K63" i="6"/>
  <c r="P4828" i="13" s="1"/>
  <c r="K64" i="6"/>
  <c r="P4839" i="13" s="1"/>
  <c r="K65" i="6"/>
  <c r="P4850" i="13" s="1"/>
  <c r="K66" i="6"/>
  <c r="P4861" i="13" s="1"/>
  <c r="K67" i="6"/>
  <c r="P4872" i="13"/>
  <c r="K68" i="6"/>
  <c r="P4883" i="13" s="1"/>
  <c r="K69" i="6"/>
  <c r="P4894" i="13"/>
  <c r="K70" i="6"/>
  <c r="P4905" i="13"/>
  <c r="K71" i="6"/>
  <c r="P4916" i="13" s="1"/>
  <c r="K72" i="6"/>
  <c r="P4927" i="13" s="1"/>
  <c r="K73" i="6"/>
  <c r="P4938" i="13" s="1"/>
  <c r="K74" i="6"/>
  <c r="P4949" i="13"/>
  <c r="K75" i="6"/>
  <c r="P4960" i="13" s="1"/>
  <c r="K76" i="6"/>
  <c r="P4971" i="13" s="1"/>
  <c r="K77" i="6"/>
  <c r="P4982" i="13" s="1"/>
  <c r="K78" i="6"/>
  <c r="P4993" i="13" s="1"/>
  <c r="K79" i="6"/>
  <c r="P5004" i="13" s="1"/>
  <c r="K80" i="6"/>
  <c r="P5015" i="13" s="1"/>
  <c r="K81" i="6"/>
  <c r="P5026" i="13" s="1"/>
  <c r="K82" i="6"/>
  <c r="P5037" i="13"/>
  <c r="K83" i="6"/>
  <c r="P5048" i="13" s="1"/>
  <c r="K84" i="6"/>
  <c r="P5059" i="13" s="1"/>
  <c r="K85" i="6"/>
  <c r="P5070" i="13" s="1"/>
  <c r="K86" i="6"/>
  <c r="P5081" i="13"/>
  <c r="K87" i="6"/>
  <c r="P5092" i="13"/>
  <c r="K88" i="6"/>
  <c r="P5103" i="13" s="1"/>
  <c r="K89" i="6"/>
  <c r="P5114" i="13" s="1"/>
  <c r="K90" i="6"/>
  <c r="P5125" i="13"/>
  <c r="K91" i="6"/>
  <c r="P5136" i="13"/>
  <c r="K92" i="6"/>
  <c r="P5147" i="13" s="1"/>
  <c r="K93" i="6"/>
  <c r="P5158" i="13" s="1"/>
  <c r="K94" i="6"/>
  <c r="P5169" i="13" s="1"/>
  <c r="K95" i="6"/>
  <c r="P5180" i="13" s="1"/>
  <c r="K96" i="6"/>
  <c r="P5191" i="13" s="1"/>
  <c r="K97" i="6"/>
  <c r="P5202" i="13" s="1"/>
  <c r="K98" i="6"/>
  <c r="P5213" i="13"/>
  <c r="K99" i="6"/>
  <c r="P5224" i="13"/>
  <c r="K100" i="6"/>
  <c r="P5235" i="13" s="1"/>
  <c r="K101" i="6"/>
  <c r="P5246" i="13" s="1"/>
  <c r="K102" i="6"/>
  <c r="P5257" i="13" s="1"/>
  <c r="K103" i="6"/>
  <c r="P5268" i="13" s="1"/>
  <c r="K104" i="6"/>
  <c r="P5279" i="13" s="1"/>
  <c r="K105" i="6"/>
  <c r="P5290" i="13" s="1"/>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s="1"/>
  <c r="K118" i="6"/>
  <c r="P5433" i="13"/>
  <c r="K119" i="6"/>
  <c r="P5444" i="13" s="1"/>
  <c r="K120" i="6"/>
  <c r="P5455" i="13" s="1"/>
  <c r="K121" i="6"/>
  <c r="P5466" i="13" s="1"/>
  <c r="K122" i="6"/>
  <c r="P5477" i="13" s="1"/>
  <c r="K123" i="6"/>
  <c r="P5488" i="13" s="1"/>
  <c r="K124" i="6"/>
  <c r="P5499" i="13" s="1"/>
  <c r="K125" i="6"/>
  <c r="P5510" i="13"/>
  <c r="K126" i="6"/>
  <c r="P5521" i="13" s="1"/>
  <c r="K127" i="6"/>
  <c r="P5532" i="13" s="1"/>
  <c r="K128" i="6"/>
  <c r="P5543" i="13" s="1"/>
  <c r="K129" i="6"/>
  <c r="P5554" i="13" s="1"/>
  <c r="K130" i="6"/>
  <c r="P5565" i="13" s="1"/>
  <c r="K131" i="6"/>
  <c r="P5576" i="13" s="1"/>
  <c r="K132" i="6"/>
  <c r="P5587" i="13" s="1"/>
  <c r="K133" i="6"/>
  <c r="P5598" i="13"/>
  <c r="K134" i="6"/>
  <c r="P5609" i="13" s="1"/>
  <c r="K135" i="6"/>
  <c r="P5620" i="13" s="1"/>
  <c r="K136" i="6"/>
  <c r="P5631" i="13" s="1"/>
  <c r="K137" i="6"/>
  <c r="P5642" i="13" s="1"/>
  <c r="K138" i="6"/>
  <c r="P5653" i="13" s="1"/>
  <c r="K139" i="6"/>
  <c r="P5664" i="13"/>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c r="K151" i="6"/>
  <c r="P5796" i="13" s="1"/>
  <c r="K152" i="6"/>
  <c r="P5807" i="13" s="1"/>
  <c r="K153" i="6"/>
  <c r="P5818" i="13" s="1"/>
  <c r="K154" i="6"/>
  <c r="P5829" i="13"/>
  <c r="K155" i="6"/>
  <c r="P5840" i="13" s="1"/>
  <c r="K156" i="6"/>
  <c r="P5851" i="13" s="1"/>
  <c r="K157" i="6"/>
  <c r="P5862" i="13" s="1"/>
  <c r="K158" i="6"/>
  <c r="P5873" i="13"/>
  <c r="K159" i="6"/>
  <c r="P5884" i="13" s="1"/>
  <c r="K160" i="6"/>
  <c r="P5895" i="13" s="1"/>
  <c r="K161" i="6"/>
  <c r="P5906" i="13"/>
  <c r="K162" i="6"/>
  <c r="P5917" i="13"/>
  <c r="K163" i="6"/>
  <c r="P5928" i="13" s="1"/>
  <c r="K164" i="6"/>
  <c r="P5939" i="13" s="1"/>
  <c r="K165" i="6"/>
  <c r="P5950" i="13"/>
  <c r="K166" i="6"/>
  <c r="P5961" i="13" s="1"/>
  <c r="K167" i="6"/>
  <c r="P5972" i="13" s="1"/>
  <c r="K168" i="6"/>
  <c r="P5983" i="13" s="1"/>
  <c r="K169" i="6"/>
  <c r="P5994" i="13"/>
  <c r="K170" i="6"/>
  <c r="P6005" i="13"/>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c r="AF14" i="1"/>
  <c r="O511" i="13" s="1"/>
  <c r="M15" i="1"/>
  <c r="O7" i="13" s="1"/>
  <c r="AA15" i="1"/>
  <c r="O522" i="13"/>
  <c r="AF15" i="1"/>
  <c r="O526" i="13" s="1"/>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s="1"/>
  <c r="M75" i="1"/>
  <c r="O187" i="13" s="1"/>
  <c r="AA75" i="1"/>
  <c r="O1422" i="13" s="1"/>
  <c r="AF75" i="1"/>
  <c r="O1426" i="13"/>
  <c r="M76" i="1"/>
  <c r="O190" i="13" s="1"/>
  <c r="AA76" i="1"/>
  <c r="O1437" i="13" s="1"/>
  <c r="AF76" i="1"/>
  <c r="O1441" i="13"/>
  <c r="M77" i="1"/>
  <c r="O193" i="13"/>
  <c r="AA77" i="1"/>
  <c r="O1452" i="13" s="1"/>
  <c r="AF77" i="1"/>
  <c r="O1456" i="13" s="1"/>
  <c r="M78" i="1"/>
  <c r="O196" i="13"/>
  <c r="AA78" i="1"/>
  <c r="O1467" i="13" s="1"/>
  <c r="AF78" i="1"/>
  <c r="O1471" i="13" s="1"/>
  <c r="M79" i="1"/>
  <c r="O199" i="13" s="1"/>
  <c r="AA79" i="1"/>
  <c r="O1482" i="13"/>
  <c r="AF79" i="1"/>
  <c r="O1486" i="13" s="1"/>
  <c r="M80" i="1"/>
  <c r="O202" i="13" s="1"/>
  <c r="AA80" i="1"/>
  <c r="O1497" i="13" s="1"/>
  <c r="AF80" i="1"/>
  <c r="O1501" i="13" s="1"/>
  <c r="M81" i="1"/>
  <c r="O205" i="13" s="1"/>
  <c r="AA81" i="1"/>
  <c r="O1512" i="13" s="1"/>
  <c r="AF81" i="1"/>
  <c r="O1516" i="13" s="1"/>
  <c r="M82" i="1"/>
  <c r="O208" i="13"/>
  <c r="AA82" i="1"/>
  <c r="O1527" i="13" s="1"/>
  <c r="AF82" i="1"/>
  <c r="O1531" i="13" s="1"/>
  <c r="M83" i="1"/>
  <c r="O211" i="13" s="1"/>
  <c r="AA83" i="1"/>
  <c r="O1542" i="13"/>
  <c r="AF83" i="1"/>
  <c r="O1546" i="13" s="1"/>
  <c r="M84" i="1"/>
  <c r="O214" i="13"/>
  <c r="AA84" i="1"/>
  <c r="O1557" i="13" s="1"/>
  <c r="AF84" i="1"/>
  <c r="O1561" i="13" s="1"/>
  <c r="M85" i="1"/>
  <c r="O217" i="13"/>
  <c r="AA85" i="1"/>
  <c r="O1572" i="13" s="1"/>
  <c r="AF85" i="1"/>
  <c r="O1576" i="13" s="1"/>
  <c r="M86" i="1"/>
  <c r="O220" i="13" s="1"/>
  <c r="AA86" i="1"/>
  <c r="O1587" i="13" s="1"/>
  <c r="AF86" i="1"/>
  <c r="O1591" i="13" s="1"/>
  <c r="M87" i="1"/>
  <c r="O223" i="13" s="1"/>
  <c r="AA87" i="1"/>
  <c r="O1602" i="13"/>
  <c r="AF87" i="1"/>
  <c r="O1606" i="13" s="1"/>
  <c r="M88" i="1"/>
  <c r="O226" i="13"/>
  <c r="AA88" i="1"/>
  <c r="O1617" i="13" s="1"/>
  <c r="AF88" i="1"/>
  <c r="O1621" i="13"/>
  <c r="M89" i="1"/>
  <c r="O229" i="13"/>
  <c r="AA89" i="1"/>
  <c r="O1632" i="13" s="1"/>
  <c r="AF89" i="1"/>
  <c r="O1636" i="13" s="1"/>
  <c r="M90" i="1"/>
  <c r="O232" i="13"/>
  <c r="AA90" i="1"/>
  <c r="O1647" i="13"/>
  <c r="AF90" i="1"/>
  <c r="O1651" i="13" s="1"/>
  <c r="M91" i="1"/>
  <c r="O235" i="13" s="1"/>
  <c r="AA91" i="1"/>
  <c r="O1662" i="13" s="1"/>
  <c r="AF91" i="1"/>
  <c r="O1666" i="13" s="1"/>
  <c r="M92" i="1"/>
  <c r="O238" i="13" s="1"/>
  <c r="AA92" i="1"/>
  <c r="O1677" i="13" s="1"/>
  <c r="AF92" i="1"/>
  <c r="O1681" i="13"/>
  <c r="M93" i="1"/>
  <c r="O241" i="13"/>
  <c r="AA93" i="1"/>
  <c r="O1692" i="13" s="1"/>
  <c r="AF93" i="1"/>
  <c r="O1696" i="13" s="1"/>
  <c r="M94" i="1"/>
  <c r="O244" i="13"/>
  <c r="AA94" i="1"/>
  <c r="O1707" i="13"/>
  <c r="AF94" i="1"/>
  <c r="O1711" i="13"/>
  <c r="M95" i="1"/>
  <c r="O247" i="13" s="1"/>
  <c r="AA95" i="1"/>
  <c r="O1722" i="13" s="1"/>
  <c r="AF95" i="1"/>
  <c r="O1726" i="13" s="1"/>
  <c r="M96" i="1"/>
  <c r="O250" i="13"/>
  <c r="AA96" i="1"/>
  <c r="O1737" i="13" s="1"/>
  <c r="AF96" i="1"/>
  <c r="O1741" i="13"/>
  <c r="M97" i="1"/>
  <c r="O253" i="13" s="1"/>
  <c r="AA97" i="1"/>
  <c r="O1752" i="13" s="1"/>
  <c r="AF97" i="1"/>
  <c r="O1756" i="13" s="1"/>
  <c r="M98" i="1"/>
  <c r="O256" i="13"/>
  <c r="AA98" i="1"/>
  <c r="O1767" i="13" s="1"/>
  <c r="AF98" i="1"/>
  <c r="O1771" i="13" s="1"/>
  <c r="M99" i="1"/>
  <c r="O259" i="13" s="1"/>
  <c r="AA99" i="1"/>
  <c r="O1782" i="13"/>
  <c r="AF99" i="1"/>
  <c r="O1786" i="13" s="1"/>
  <c r="M100" i="1"/>
  <c r="O262" i="13" s="1"/>
  <c r="AA100" i="1"/>
  <c r="O1797" i="13" s="1"/>
  <c r="AF100" i="1"/>
  <c r="O1801" i="13"/>
  <c r="M101" i="1"/>
  <c r="O265" i="13"/>
  <c r="AA101" i="1"/>
  <c r="O1812" i="13" s="1"/>
  <c r="AF101" i="1"/>
  <c r="O1816" i="13" s="1"/>
  <c r="M102" i="1"/>
  <c r="O268" i="13" s="1"/>
  <c r="AA102" i="1"/>
  <c r="O1827" i="13" s="1"/>
  <c r="AF102" i="1"/>
  <c r="O1831" i="13" s="1"/>
  <c r="M103" i="1"/>
  <c r="O271" i="13" s="1"/>
  <c r="AA103" i="1"/>
  <c r="O1842" i="13"/>
  <c r="AF103" i="1"/>
  <c r="O1846" i="13"/>
  <c r="M104" i="1"/>
  <c r="O274" i="13" s="1"/>
  <c r="AA104" i="1"/>
  <c r="O1857" i="13" s="1"/>
  <c r="AF104" i="1"/>
  <c r="O1861" i="13" s="1"/>
  <c r="M105" i="1"/>
  <c r="O277" i="13"/>
  <c r="AA105" i="1"/>
  <c r="O1872" i="13" s="1"/>
  <c r="AF105" i="1"/>
  <c r="O1876" i="13" s="1"/>
  <c r="M106" i="1"/>
  <c r="O280" i="13"/>
  <c r="AA106" i="1"/>
  <c r="O1887" i="13"/>
  <c r="AF106" i="1"/>
  <c r="O1891" i="13" s="1"/>
  <c r="M107" i="1"/>
  <c r="O283" i="13" s="1"/>
  <c r="AA107" i="1"/>
  <c r="O1902" i="13"/>
  <c r="AF107" i="1"/>
  <c r="O1906" i="13" s="1"/>
  <c r="M108" i="1"/>
  <c r="O286" i="13" s="1"/>
  <c r="AA108" i="1"/>
  <c r="O1917" i="13" s="1"/>
  <c r="AF108" i="1"/>
  <c r="O1921" i="13"/>
  <c r="M109" i="1"/>
  <c r="O289" i="13"/>
  <c r="AA109" i="1"/>
  <c r="O1932" i="13"/>
  <c r="AF109" i="1"/>
  <c r="O1936" i="13" s="1"/>
  <c r="M110" i="1"/>
  <c r="O292" i="13"/>
  <c r="AA110" i="1"/>
  <c r="O1947" i="13" s="1"/>
  <c r="AF110" i="1"/>
  <c r="O1951" i="13" s="1"/>
  <c r="M111" i="1"/>
  <c r="O295" i="13" s="1"/>
  <c r="AA111" i="1"/>
  <c r="O1962" i="13"/>
  <c r="AF111" i="1"/>
  <c r="O1966" i="13" s="1"/>
  <c r="M112" i="1"/>
  <c r="O298" i="13" s="1"/>
  <c r="AA112" i="1"/>
  <c r="O1977" i="13" s="1"/>
  <c r="AF112" i="1"/>
  <c r="O1981" i="13"/>
  <c r="M113" i="1"/>
  <c r="O301" i="13" s="1"/>
  <c r="AA113" i="1"/>
  <c r="O1992" i="13"/>
  <c r="AF113" i="1"/>
  <c r="O1996" i="13" s="1"/>
  <c r="M114" i="1"/>
  <c r="O304" i="13"/>
  <c r="AA114" i="1"/>
  <c r="O2007" i="13" s="1"/>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s="1"/>
  <c r="AA118" i="1"/>
  <c r="O2067" i="13"/>
  <c r="AF118" i="1"/>
  <c r="O2071" i="13" s="1"/>
  <c r="M119" i="1"/>
  <c r="O319" i="13" s="1"/>
  <c r="AA119" i="1"/>
  <c r="O2082" i="13" s="1"/>
  <c r="AF119" i="1"/>
  <c r="O2086" i="13"/>
  <c r="M120" i="1"/>
  <c r="O322" i="13"/>
  <c r="AA120" i="1"/>
  <c r="O2097" i="13" s="1"/>
  <c r="AF120" i="1"/>
  <c r="O2101" i="13"/>
  <c r="M121" i="1"/>
  <c r="O325" i="13"/>
  <c r="AA121" i="1"/>
  <c r="O2112" i="13" s="1"/>
  <c r="AF121" i="1"/>
  <c r="O2116" i="13" s="1"/>
  <c r="M122" i="1"/>
  <c r="O328" i="13"/>
  <c r="AA122" i="1"/>
  <c r="O2127" i="13" s="1"/>
  <c r="AF122" i="1"/>
  <c r="O2131" i="13" s="1"/>
  <c r="M123" i="1"/>
  <c r="O331" i="13" s="1"/>
  <c r="AA123" i="1"/>
  <c r="O2142" i="13" s="1"/>
  <c r="AF123" i="1"/>
  <c r="O2146" i="13"/>
  <c r="M124" i="1"/>
  <c r="O334" i="13" s="1"/>
  <c r="AA124" i="1"/>
  <c r="O2157" i="13" s="1"/>
  <c r="AF124" i="1"/>
  <c r="O2161" i="13"/>
  <c r="M125" i="1"/>
  <c r="O337" i="13"/>
  <c r="AA125" i="1"/>
  <c r="O2172" i="13" s="1"/>
  <c r="AF125" i="1"/>
  <c r="O2176" i="13" s="1"/>
  <c r="M126" i="1"/>
  <c r="O340" i="13"/>
  <c r="AA126" i="1"/>
  <c r="O2187" i="13" s="1"/>
  <c r="AF126" i="1"/>
  <c r="O2191" i="13"/>
  <c r="M127" i="1"/>
  <c r="O343" i="13"/>
  <c r="AA127" i="1"/>
  <c r="O2202" i="13" s="1"/>
  <c r="AF127" i="1"/>
  <c r="O2206" i="13"/>
  <c r="M128" i="1"/>
  <c r="O346" i="13"/>
  <c r="AA128" i="1"/>
  <c r="O2217" i="13" s="1"/>
  <c r="AF128" i="1"/>
  <c r="O2221" i="13" s="1"/>
  <c r="M129" i="1"/>
  <c r="O349" i="13"/>
  <c r="AA129" i="1"/>
  <c r="O2232" i="13" s="1"/>
  <c r="AF129" i="1"/>
  <c r="O2236" i="13"/>
  <c r="M130" i="1"/>
  <c r="O352" i="13"/>
  <c r="AA130" i="1"/>
  <c r="O2247" i="13" s="1"/>
  <c r="AF130" i="1"/>
  <c r="O2251" i="13" s="1"/>
  <c r="M131" i="1"/>
  <c r="O355" i="13"/>
  <c r="AA131" i="1"/>
  <c r="O2262" i="13" s="1"/>
  <c r="AF131" i="1"/>
  <c r="O2266" i="13" s="1"/>
  <c r="M132" i="1"/>
  <c r="O358" i="13"/>
  <c r="AA132" i="1"/>
  <c r="O2277" i="13" s="1"/>
  <c r="AF132" i="1"/>
  <c r="O2281" i="13"/>
  <c r="M133" i="1"/>
  <c r="O361" i="13"/>
  <c r="AA133" i="1"/>
  <c r="O2292" i="13" s="1"/>
  <c r="AF133" i="1"/>
  <c r="O2296" i="13"/>
  <c r="M134" i="1"/>
  <c r="O364" i="13"/>
  <c r="AA134" i="1"/>
  <c r="O2307" i="13" s="1"/>
  <c r="AF134" i="1"/>
  <c r="O2311" i="13" s="1"/>
  <c r="M135" i="1"/>
  <c r="O367" i="13"/>
  <c r="AA135" i="1"/>
  <c r="O2322" i="13" s="1"/>
  <c r="AF135" i="1"/>
  <c r="O2326" i="13"/>
  <c r="M136" i="1"/>
  <c r="O370" i="13"/>
  <c r="AA136" i="1"/>
  <c r="O2337" i="13" s="1"/>
  <c r="AF136" i="1"/>
  <c r="O2341" i="13" s="1"/>
  <c r="M137" i="1"/>
  <c r="O373" i="13"/>
  <c r="AA137" i="1"/>
  <c r="O2352" i="13" s="1"/>
  <c r="AF137" i="1"/>
  <c r="O2356" i="13" s="1"/>
  <c r="M138" i="1"/>
  <c r="O376" i="13"/>
  <c r="AA138" i="1"/>
  <c r="O2367" i="13" s="1"/>
  <c r="AF138" i="1"/>
  <c r="O2371" i="13"/>
  <c r="M139" i="1"/>
  <c r="O379" i="13"/>
  <c r="AA139" i="1"/>
  <c r="O2382" i="13" s="1"/>
  <c r="AF139" i="1"/>
  <c r="O2386" i="13"/>
  <c r="M140" i="1"/>
  <c r="O382" i="13"/>
  <c r="AA140" i="1"/>
  <c r="O2397" i="13" s="1"/>
  <c r="AF140" i="1"/>
  <c r="O2401" i="13" s="1"/>
  <c r="M141" i="1"/>
  <c r="O385" i="13"/>
  <c r="AA141" i="1"/>
  <c r="O2412" i="13" s="1"/>
  <c r="AF141" i="1"/>
  <c r="O2416" i="13"/>
  <c r="M142" i="1"/>
  <c r="O388" i="13"/>
  <c r="AA142" i="1"/>
  <c r="O2427" i="13" s="1"/>
  <c r="AF142" i="1"/>
  <c r="O2431" i="13" s="1"/>
  <c r="M143" i="1"/>
  <c r="O391" i="13"/>
  <c r="AA143" i="1"/>
  <c r="O2442" i="13" s="1"/>
  <c r="AF143" i="1"/>
  <c r="O2446" i="13" s="1"/>
  <c r="M144" i="1"/>
  <c r="O394" i="13"/>
  <c r="AA144" i="1"/>
  <c r="O2457" i="13" s="1"/>
  <c r="AF144" i="1"/>
  <c r="O2461" i="13"/>
  <c r="M145" i="1"/>
  <c r="O397" i="13"/>
  <c r="AA145" i="1"/>
  <c r="O2472" i="13" s="1"/>
  <c r="AF145" i="1"/>
  <c r="O2476" i="13"/>
  <c r="M146" i="1"/>
  <c r="O400" i="13"/>
  <c r="AA146" i="1"/>
  <c r="O2487" i="13" s="1"/>
  <c r="AF146" i="1"/>
  <c r="O2491" i="13" s="1"/>
  <c r="M147" i="1"/>
  <c r="O403" i="13"/>
  <c r="AA147" i="1"/>
  <c r="O2502" i="13" s="1"/>
  <c r="AF147" i="1"/>
  <c r="O2506" i="13"/>
  <c r="M148" i="1"/>
  <c r="O406" i="13"/>
  <c r="AA148" i="1"/>
  <c r="O2517" i="13" s="1"/>
  <c r="AF148" i="1"/>
  <c r="O2521" i="13" s="1"/>
  <c r="M149" i="1"/>
  <c r="O409" i="13"/>
  <c r="AA149" i="1"/>
  <c r="O2532" i="13" s="1"/>
  <c r="AF149" i="1"/>
  <c r="O2536" i="13" s="1"/>
  <c r="M150" i="1"/>
  <c r="O412" i="13"/>
  <c r="AA150" i="1"/>
  <c r="O2547" i="13" s="1"/>
  <c r="AF150" i="1"/>
  <c r="O2551" i="13"/>
  <c r="M151" i="1"/>
  <c r="O415" i="13"/>
  <c r="AA151" i="1"/>
  <c r="O2562" i="13" s="1"/>
  <c r="AF151" i="1"/>
  <c r="O2566" i="13"/>
  <c r="M152" i="1"/>
  <c r="O418" i="13"/>
  <c r="AA152" i="1"/>
  <c r="O2577" i="13" s="1"/>
  <c r="AF152" i="1"/>
  <c r="O2581" i="13" s="1"/>
  <c r="M153" i="1"/>
  <c r="O421" i="13"/>
  <c r="AA153" i="1"/>
  <c r="O2592" i="13" s="1"/>
  <c r="AF153" i="1"/>
  <c r="O2596" i="13"/>
  <c r="M154" i="1"/>
  <c r="O424" i="13"/>
  <c r="AA154" i="1"/>
  <c r="O2607" i="13" s="1"/>
  <c r="AF154" i="1"/>
  <c r="O2611" i="13" s="1"/>
  <c r="M155" i="1"/>
  <c r="O427" i="13"/>
  <c r="AA155" i="1"/>
  <c r="O2622" i="13" s="1"/>
  <c r="AF155" i="1"/>
  <c r="O2626" i="13" s="1"/>
  <c r="M156" i="1"/>
  <c r="O430" i="13"/>
  <c r="AA156" i="1"/>
  <c r="O2637" i="13" s="1"/>
  <c r="AF156" i="1"/>
  <c r="O2641" i="13"/>
  <c r="M157" i="1"/>
  <c r="O433" i="13"/>
  <c r="AA157" i="1"/>
  <c r="O2652" i="13" s="1"/>
  <c r="AF157" i="1"/>
  <c r="O2656" i="13"/>
  <c r="M158" i="1"/>
  <c r="O436" i="13"/>
  <c r="AA158" i="1"/>
  <c r="O2667" i="13" s="1"/>
  <c r="AF158" i="1"/>
  <c r="O2671" i="13" s="1"/>
  <c r="M159" i="1"/>
  <c r="O439" i="13"/>
  <c r="AA159" i="1"/>
  <c r="O2682" i="13" s="1"/>
  <c r="AF159" i="1"/>
  <c r="O2686" i="13"/>
  <c r="M160" i="1"/>
  <c r="O442" i="13"/>
  <c r="AA160" i="1"/>
  <c r="O2697" i="13" s="1"/>
  <c r="AF160" i="1"/>
  <c r="O2701" i="13" s="1"/>
  <c r="M161" i="1"/>
  <c r="O445" i="13"/>
  <c r="AA161" i="1"/>
  <c r="O2712" i="13" s="1"/>
  <c r="AF161" i="1"/>
  <c r="O2716" i="13" s="1"/>
  <c r="M162" i="1"/>
  <c r="O448" i="13"/>
  <c r="AA162" i="1"/>
  <c r="O2727" i="13" s="1"/>
  <c r="AF162" i="1"/>
  <c r="O2731" i="13"/>
  <c r="M163" i="1"/>
  <c r="O451" i="13"/>
  <c r="AA163" i="1"/>
  <c r="O2742" i="13" s="1"/>
  <c r="AF163" i="1"/>
  <c r="O2746" i="13"/>
  <c r="M164" i="1"/>
  <c r="O454" i="13"/>
  <c r="AA164" i="1"/>
  <c r="O2757" i="13" s="1"/>
  <c r="AF164" i="1"/>
  <c r="O2761" i="13" s="1"/>
  <c r="M165" i="1"/>
  <c r="O457" i="13"/>
  <c r="AA165" i="1"/>
  <c r="O2772" i="13"/>
  <c r="AF165" i="1"/>
  <c r="O2776" i="13" s="1"/>
  <c r="M166" i="1"/>
  <c r="O460" i="13"/>
  <c r="AA166" i="1"/>
  <c r="O2787" i="13"/>
  <c r="AF166" i="1"/>
  <c r="O2791" i="13" s="1"/>
  <c r="M167" i="1"/>
  <c r="O463" i="13"/>
  <c r="AA167" i="1"/>
  <c r="O2802" i="13"/>
  <c r="AF167" i="1"/>
  <c r="O2806" i="13" s="1"/>
  <c r="M168" i="1"/>
  <c r="O466" i="13"/>
  <c r="AA168" i="1"/>
  <c r="O2817" i="13"/>
  <c r="AF168" i="1"/>
  <c r="O2821" i="13" s="1"/>
  <c r="M169" i="1"/>
  <c r="O469" i="13"/>
  <c r="AA169" i="1"/>
  <c r="O2832" i="13"/>
  <c r="AF169" i="1"/>
  <c r="O2836" i="13" s="1"/>
  <c r="M170" i="1"/>
  <c r="O472" i="13"/>
  <c r="AA170" i="1"/>
  <c r="O2847" i="13"/>
  <c r="AF170" i="1"/>
  <c r="O2851" i="13" s="1"/>
  <c r="M171" i="1"/>
  <c r="O475" i="13"/>
  <c r="AA171" i="1"/>
  <c r="O2862" i="13"/>
  <c r="AF171" i="1"/>
  <c r="O2866" i="13" s="1"/>
  <c r="M172" i="1"/>
  <c r="O478" i="13"/>
  <c r="AA172" i="1"/>
  <c r="O2877" i="13"/>
  <c r="AF172" i="1"/>
  <c r="O2881" i="13" s="1"/>
  <c r="M173" i="1"/>
  <c r="O481" i="13"/>
  <c r="AA173" i="1"/>
  <c r="O2892" i="13"/>
  <c r="AF173" i="1"/>
  <c r="O2896" i="13" s="1"/>
  <c r="M174" i="1"/>
  <c r="O484" i="13"/>
  <c r="AA174" i="1"/>
  <c r="O2907" i="13"/>
  <c r="AF174" i="1"/>
  <c r="O2911" i="13" s="1"/>
  <c r="M175" i="1"/>
  <c r="O487" i="13"/>
  <c r="AA175" i="1"/>
  <c r="O2922" i="13"/>
  <c r="AF175" i="1"/>
  <c r="O2926" i="13" s="1"/>
  <c r="M176" i="1"/>
  <c r="O490" i="13"/>
  <c r="AA176" i="1"/>
  <c r="O2937" i="13"/>
  <c r="AF176" i="1"/>
  <c r="O2941" i="13" s="1"/>
  <c r="M177" i="1"/>
  <c r="O493" i="13"/>
  <c r="AA177" i="1"/>
  <c r="O2952" i="13"/>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1669" i="13"/>
  <c r="B3851" i="13"/>
  <c r="B3115" i="13"/>
  <c r="B763" i="13"/>
  <c r="B6146" i="13"/>
  <c r="B4061" i="13"/>
  <c r="B4172" i="13"/>
  <c r="B634" i="13"/>
  <c r="B66" i="13"/>
  <c r="B3596" i="13"/>
  <c r="B3629" i="13"/>
  <c r="B3748" i="13"/>
  <c r="B5805" i="13"/>
  <c r="B4984" i="13"/>
  <c r="B3848" i="13"/>
  <c r="B883" i="13"/>
  <c r="B3983" i="13"/>
  <c r="B3189" i="13"/>
  <c r="B3348" i="13"/>
  <c r="B2959" i="13"/>
  <c r="B2501" i="13"/>
  <c r="B3945" i="13"/>
  <c r="B4173" i="13"/>
  <c r="B4293" i="13"/>
  <c r="B6103" i="13"/>
  <c r="B2654" i="13"/>
  <c r="B4431" i="13"/>
  <c r="B331" i="13"/>
  <c r="B3986" i="13"/>
  <c r="B2207" i="13"/>
  <c r="K23" i="4"/>
  <c r="B5685" i="13"/>
  <c r="B5381" i="13"/>
  <c r="B1599" i="13"/>
  <c r="B166" i="13"/>
  <c r="B1408" i="13"/>
  <c r="B1672" i="13"/>
  <c r="B6090" i="13"/>
  <c r="B308" i="13"/>
  <c r="B1344" i="13"/>
  <c r="B5348" i="13"/>
  <c r="B5487" i="13"/>
  <c r="B1018" i="13"/>
  <c r="B1457" i="13"/>
  <c r="B6033" i="13"/>
  <c r="B5555" i="13"/>
  <c r="B5725" i="13"/>
  <c r="B3279" i="13"/>
  <c r="B5003" i="13"/>
  <c r="B4250" i="13"/>
  <c r="B2604" i="13"/>
  <c r="B3129" i="13"/>
  <c r="B2577" i="13"/>
  <c r="B3490" i="13"/>
  <c r="B2492" i="13"/>
  <c r="B2633" i="13"/>
  <c r="B4509" i="13"/>
  <c r="B2544" i="13"/>
  <c r="B3369" i="13"/>
  <c r="B3626" i="13"/>
  <c r="B3062" i="13"/>
  <c r="B2534" i="13"/>
  <c r="B966" i="13"/>
  <c r="B4581" i="13"/>
  <c r="B4190" i="13"/>
  <c r="B686" i="13"/>
  <c r="B3717" i="13"/>
  <c r="B5269" i="13"/>
  <c r="B780" i="13"/>
  <c r="B2890" i="13"/>
  <c r="B361" i="13"/>
  <c r="B5371" i="13"/>
  <c r="B2418" i="13"/>
  <c r="B1994" i="13"/>
  <c r="B5524" i="13"/>
  <c r="B6000" i="13"/>
  <c r="B566" i="13"/>
  <c r="B3051" i="13"/>
  <c r="B1732" i="13"/>
  <c r="B5749" i="13"/>
  <c r="B2001" i="13"/>
  <c r="B3384" i="13"/>
  <c r="B2176" i="13"/>
  <c r="B579" i="13"/>
  <c r="B3242" i="13"/>
  <c r="B2090" i="13"/>
  <c r="B3648" i="13"/>
  <c r="B1082" i="13"/>
  <c r="B2942" i="13"/>
  <c r="B3998" i="13"/>
  <c r="B2376" i="13"/>
  <c r="B4876" i="13"/>
  <c r="B3457" i="13"/>
  <c r="B4292" i="13"/>
  <c r="B3754" i="13"/>
  <c r="B247" i="13"/>
  <c r="B4179" i="13"/>
  <c r="B3177" i="13"/>
  <c r="B2949" i="13"/>
  <c r="B5300" i="13"/>
  <c r="B2091" i="13"/>
  <c r="B5735" i="13"/>
  <c r="B1944" i="13"/>
  <c r="B4300" i="13"/>
  <c r="B1964" i="13"/>
  <c r="B2788" i="13"/>
  <c r="B5052" i="13"/>
  <c r="B3622" i="13"/>
  <c r="B2347" i="13"/>
  <c r="B3168" i="13"/>
  <c r="B2510" i="13"/>
  <c r="B3394" i="13"/>
  <c r="B3838" i="13"/>
  <c r="B5580" i="13"/>
  <c r="B3164" i="13"/>
  <c r="B2468" i="13"/>
  <c r="B82" i="13"/>
  <c r="B3846" i="13"/>
  <c r="B1956" i="13"/>
  <c r="B4144" i="13"/>
  <c r="B3438" i="13"/>
  <c r="B1691" i="13"/>
  <c r="B4358" i="13"/>
  <c r="B3930" i="13"/>
  <c r="B3689" i="13"/>
  <c r="B4153" i="13"/>
  <c r="B2085" i="13"/>
  <c r="B1692" i="13"/>
  <c r="B245" i="13"/>
  <c r="B1613" i="13"/>
  <c r="B4210" i="13"/>
  <c r="B5101" i="13"/>
  <c r="B882" i="13"/>
  <c r="B5687" i="13"/>
  <c r="B2803" i="13"/>
  <c r="B5375" i="13"/>
  <c r="B903" i="13"/>
  <c r="B5557" i="13"/>
  <c r="B725" i="13"/>
  <c r="B1096" i="13"/>
  <c r="B3206" i="13"/>
  <c r="B5113" i="13"/>
  <c r="B5988" i="13"/>
  <c r="B798" i="13"/>
  <c r="B1754" i="13"/>
  <c r="B2627" i="13"/>
  <c r="B917" i="13"/>
  <c r="B5748" i="13"/>
  <c r="B117" i="13"/>
  <c r="B6062" i="13"/>
  <c r="B1886" i="13"/>
  <c r="B3319" i="13"/>
  <c r="B2284" i="13"/>
  <c r="B5222" i="13"/>
  <c r="B658" i="13"/>
  <c r="B4054" i="13"/>
  <c r="B4025" i="13"/>
  <c r="B365" i="13"/>
  <c r="B3574" i="13"/>
  <c r="B5100" i="13"/>
  <c r="B4432" i="13"/>
  <c r="B3625" i="13"/>
  <c r="B5898" i="13"/>
  <c r="B4053" i="13"/>
  <c r="B660" i="13"/>
  <c r="B1192" i="13"/>
  <c r="B1738" i="13"/>
  <c r="B5721" i="13"/>
  <c r="B4639" i="13"/>
  <c r="B773" i="13"/>
  <c r="B313" i="13"/>
  <c r="B335" i="13"/>
  <c r="B4050" i="13"/>
  <c r="B898" i="13"/>
  <c r="B529" i="13"/>
  <c r="B3674" i="13"/>
  <c r="B985" i="13"/>
  <c r="B3634" i="13"/>
  <c r="B560" i="13"/>
  <c r="B2007" i="13"/>
  <c r="B3265" i="13"/>
  <c r="B4687" i="13"/>
  <c r="B4728" i="13"/>
  <c r="B1175" i="13"/>
  <c r="B5666" i="13"/>
  <c r="B2780" i="13"/>
  <c r="B1654" i="13"/>
  <c r="B1411" i="13"/>
  <c r="B211" i="13"/>
  <c r="B1205" i="13"/>
  <c r="B1055" i="13"/>
  <c r="B4398" i="13"/>
  <c r="B788" i="13"/>
  <c r="B4952" i="13"/>
  <c r="B4998" i="13"/>
  <c r="B2524" i="13"/>
  <c r="B824" i="13"/>
  <c r="B3821" i="13"/>
  <c r="B5519" i="13"/>
  <c r="B4840" i="13"/>
  <c r="B2379" i="13"/>
  <c r="B3614" i="13"/>
  <c r="B5230" i="13"/>
  <c r="B85" i="13"/>
  <c r="B5578" i="13"/>
  <c r="B3676" i="13"/>
  <c r="B1554" i="13"/>
  <c r="B1444" i="13"/>
  <c r="B2747" i="13"/>
  <c r="B876" i="13"/>
  <c r="B5358" i="13"/>
  <c r="B5518" i="13"/>
  <c r="B1316" i="13"/>
  <c r="B1971" i="13"/>
  <c r="B2157" i="13"/>
  <c r="B2000" i="13"/>
  <c r="B3254" i="13"/>
  <c r="B341" i="13"/>
  <c r="B116" i="13"/>
  <c r="B4086" i="13"/>
  <c r="B2688" i="13"/>
  <c r="B3157" i="13"/>
  <c r="B6148" i="13"/>
  <c r="B4665" i="13"/>
  <c r="B2613" i="13"/>
  <c r="B256" i="13"/>
  <c r="B1483" i="13"/>
  <c r="B4777" i="13"/>
  <c r="B990" i="13"/>
  <c r="B5172" i="13"/>
  <c r="B864" i="13"/>
  <c r="B4099" i="13"/>
  <c r="B5909" i="13"/>
  <c r="B3904" i="13"/>
  <c r="B4828" i="13"/>
  <c r="B3506" i="13"/>
  <c r="B1484" i="13"/>
  <c r="B5584" i="13"/>
  <c r="B1024" i="13"/>
  <c r="B1745" i="13"/>
  <c r="B3025" i="13"/>
  <c r="B2349" i="13"/>
  <c r="B1100" i="13"/>
  <c r="B5318" i="13"/>
  <c r="B872" i="13"/>
  <c r="B3740" i="13"/>
  <c r="B5832" i="13"/>
  <c r="B3864" i="13"/>
  <c r="B1398" i="13"/>
  <c r="B174" i="13"/>
  <c r="B4675" i="13"/>
  <c r="B2048" i="13"/>
  <c r="B3426" i="13"/>
  <c r="B237" i="13"/>
  <c r="B4626" i="13"/>
  <c r="B1542" i="13"/>
  <c r="B3127" i="13"/>
  <c r="B6117" i="13"/>
  <c r="B545" i="13"/>
  <c r="B735" i="13"/>
  <c r="B4428" i="13"/>
  <c r="B1712" i="13"/>
  <c r="B3999" i="13"/>
  <c r="B4447" i="13"/>
  <c r="B4351" i="13"/>
  <c r="B2214" i="13"/>
  <c r="B975" i="13"/>
  <c r="B705" i="13"/>
  <c r="B463" i="13"/>
  <c r="B3118" i="13"/>
  <c r="B28" i="13"/>
  <c r="B3258" i="13"/>
  <c r="B2149" i="13"/>
  <c r="B5628" i="13"/>
  <c r="B5233" i="13"/>
  <c r="B6" i="13"/>
  <c r="B540" i="13"/>
  <c r="B3276" i="13"/>
  <c r="B3759" i="13"/>
  <c r="B1766" i="13"/>
  <c r="B947" i="13"/>
  <c r="B1107" i="13"/>
  <c r="B4375" i="13"/>
  <c r="B1031" i="13"/>
  <c r="B406" i="13"/>
  <c r="B5380" i="13"/>
  <c r="B656" i="13"/>
  <c r="B2264" i="13"/>
  <c r="B591" i="13"/>
  <c r="B2140" i="13"/>
  <c r="B1536" i="13"/>
  <c r="B1451" i="13"/>
  <c r="B5209" i="13"/>
  <c r="B3705" i="13"/>
  <c r="B1201" i="13"/>
  <c r="B2825" i="13"/>
  <c r="B5612" i="13"/>
  <c r="B4354" i="13"/>
  <c r="B3752" i="13"/>
  <c r="B2888" i="13"/>
  <c r="B5454" i="13"/>
  <c r="B5247" i="13"/>
  <c r="B4513" i="13"/>
  <c r="B5140" i="13"/>
  <c r="B3871" i="13"/>
  <c r="B6130" i="13"/>
  <c r="B6026" i="13"/>
  <c r="B1208" i="13"/>
  <c r="B5034" i="13"/>
  <c r="B4972" i="13"/>
  <c r="B801" i="13"/>
  <c r="B4148" i="13"/>
  <c r="B3965" i="13"/>
  <c r="B123" i="13"/>
  <c r="B2137" i="13"/>
  <c r="B2479" i="13"/>
  <c r="B505" i="13"/>
  <c r="B2968" i="13"/>
  <c r="B4133" i="13"/>
  <c r="B4924" i="13"/>
  <c r="B414" i="13"/>
  <c r="B5078" i="13"/>
  <c r="B1429" i="13"/>
  <c r="B1269" i="13"/>
  <c r="B3171" i="13"/>
  <c r="B3200" i="13"/>
  <c r="B2591" i="13"/>
  <c r="B4904" i="13"/>
  <c r="B1387" i="13"/>
  <c r="B920" i="13"/>
  <c r="B2316" i="13"/>
  <c r="B4739" i="13"/>
  <c r="B3005" i="13"/>
  <c r="B3289" i="13"/>
  <c r="B4573" i="13"/>
  <c r="B3720" i="13"/>
  <c r="B3716" i="13"/>
  <c r="B2883" i="13"/>
  <c r="B2779" i="13"/>
  <c r="B2174" i="13"/>
  <c r="B2621" i="13"/>
  <c r="B260" i="13"/>
  <c r="B2896"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I15" i="17"/>
  <c r="K15" i="17"/>
  <c r="F15" i="17"/>
  <c r="L15" i="17"/>
  <c r="J15" i="17"/>
  <c r="J16" i="17" l="1"/>
  <c r="H16" i="17"/>
  <c r="M16" i="17"/>
  <c r="G16" i="17"/>
  <c r="K16" i="17"/>
  <c r="B5499" i="13"/>
  <c r="B3633" i="13"/>
  <c r="B1001" i="13"/>
  <c r="B1543" i="13"/>
  <c r="B161" i="13"/>
  <c r="B3582" i="13"/>
  <c r="B5921" i="13"/>
  <c r="B5825" i="13"/>
  <c r="B4229" i="13"/>
  <c r="B2856" i="13"/>
  <c r="B1227" i="13"/>
  <c r="B4215" i="13"/>
  <c r="B5575" i="13"/>
  <c r="B4577" i="13"/>
  <c r="B292" i="13"/>
  <c r="B5688" i="13"/>
  <c r="B2326" i="13"/>
  <c r="B2552" i="13"/>
  <c r="B4944" i="13"/>
  <c r="B148" i="13"/>
  <c r="B5774" i="13"/>
  <c r="B2342" i="13"/>
  <c r="B3116" i="13"/>
  <c r="B2068" i="13"/>
  <c r="B2163" i="13"/>
  <c r="B5767" i="13"/>
  <c r="B2142" i="13"/>
  <c r="B2425" i="13"/>
  <c r="B201" i="13"/>
  <c r="B805" i="13"/>
  <c r="B2965" i="13"/>
  <c r="B4721" i="13"/>
  <c r="B2849" i="13"/>
  <c r="B1141" i="13"/>
  <c r="B2058" i="13"/>
  <c r="B5871" i="13"/>
  <c r="B2691" i="13"/>
  <c r="B5672" i="13"/>
  <c r="B946" i="13"/>
  <c r="B4340" i="13"/>
  <c r="B611" i="13"/>
  <c r="B314" i="13"/>
  <c r="B2673" i="13"/>
  <c r="B1477" i="13"/>
  <c r="B6052" i="13"/>
  <c r="B167" i="13"/>
  <c r="B2745" i="13"/>
  <c r="B4492" i="13"/>
  <c r="B5032" i="13"/>
  <c r="B3713" i="13"/>
  <c r="B5027" i="13"/>
  <c r="B255" i="13"/>
  <c r="B86" i="13"/>
  <c r="B3530" i="13"/>
  <c r="B3110" i="13"/>
  <c r="B4994" i="13"/>
  <c r="B5308" i="13"/>
  <c r="B1307" i="13"/>
  <c r="B2590" i="13"/>
  <c r="B4046" i="13"/>
  <c r="B620" i="13"/>
  <c r="B5563" i="13"/>
  <c r="B729" i="13"/>
  <c r="B4539" i="13"/>
  <c r="B492" i="13"/>
  <c r="B1468" i="13"/>
  <c r="B2523" i="13"/>
  <c r="B1717" i="13"/>
  <c r="B1002" i="13"/>
  <c r="B582" i="13"/>
  <c r="B4501" i="13"/>
  <c r="B192" i="13"/>
  <c r="B5346" i="13"/>
  <c r="B857" i="13"/>
  <c r="B879" i="13"/>
  <c r="B592" i="13"/>
  <c r="B5429" i="13"/>
  <c r="B912" i="13"/>
  <c r="B2409" i="13"/>
  <c r="B5180" i="13"/>
  <c r="B3234" i="13"/>
  <c r="B10" i="13"/>
  <c r="B4843" i="13"/>
  <c r="B5287" i="13"/>
  <c r="B4329" i="13"/>
  <c r="B319" i="13"/>
  <c r="B4299" i="13"/>
  <c r="B4055" i="13"/>
  <c r="B1395" i="13"/>
  <c r="B2785" i="13"/>
  <c r="B5861" i="13"/>
  <c r="B90" i="13"/>
  <c r="B3584" i="13"/>
  <c r="B469" i="13"/>
  <c r="B371" i="13"/>
  <c r="B2594" i="13"/>
  <c r="B2753" i="13"/>
  <c r="B3652" i="13"/>
  <c r="B5711" i="13"/>
  <c r="B3194" i="13"/>
  <c r="B4946" i="13"/>
  <c r="B1763" i="13"/>
  <c r="B177" i="13"/>
  <c r="B3069" i="13"/>
  <c r="B4557" i="13"/>
  <c r="B3708" i="13"/>
  <c r="B1625" i="13"/>
  <c r="B5350" i="13"/>
  <c r="B770" i="13"/>
  <c r="B4202" i="13"/>
  <c r="B4896" i="13"/>
  <c r="B5439" i="13"/>
  <c r="B841" i="13"/>
  <c r="B3282" i="13"/>
  <c r="B963" i="13"/>
  <c r="B4929" i="13"/>
  <c r="B4222" i="13"/>
  <c r="B1567" i="13"/>
  <c r="B336" i="13"/>
  <c r="B2451" i="13"/>
  <c r="B6030" i="13"/>
  <c r="B1261" i="13"/>
  <c r="B3340" i="13"/>
  <c r="B6111" i="13"/>
  <c r="B2372" i="13"/>
  <c r="B5859" i="13"/>
  <c r="B5940" i="13"/>
  <c r="B1402" i="13"/>
  <c r="B3049" i="13"/>
  <c r="B3162" i="13"/>
  <c r="B590" i="13"/>
  <c r="B587" i="13"/>
  <c r="B3711" i="13"/>
  <c r="B1806" i="13"/>
  <c r="B5679" i="13"/>
  <c r="B3414" i="13"/>
  <c r="B6032" i="13"/>
  <c r="B2226" i="13"/>
  <c r="B4570" i="13"/>
  <c r="B3736" i="13"/>
  <c r="B1744" i="13"/>
  <c r="B3792" i="13"/>
  <c r="B3516" i="13"/>
  <c r="B4307" i="13"/>
  <c r="B4863" i="13"/>
  <c r="B4842" i="13"/>
  <c r="B325" i="13"/>
  <c r="B3973" i="13"/>
  <c r="B1965" i="13"/>
  <c r="B4824" i="13"/>
  <c r="B3008" i="13"/>
  <c r="B98" i="13"/>
  <c r="B3861" i="13"/>
  <c r="B3991" i="13"/>
  <c r="B4642" i="13"/>
  <c r="B5114" i="13"/>
  <c r="B4455" i="13"/>
  <c r="B5437" i="13"/>
  <c r="B5467" i="13"/>
  <c r="B1844" i="13"/>
  <c r="B5176" i="13"/>
  <c r="B2869" i="13"/>
  <c r="B5057" i="13"/>
  <c r="B1551" i="13"/>
  <c r="B3294"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<sst xmlns="http://schemas.openxmlformats.org/spreadsheetml/2006/main" count="66105" uniqueCount="19161">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</sst>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2796</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8245</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8"/>
      <c r="G20" s="266"/>
      <c r="H20" s="456" t="s">
        <v>2904</v>
      </c>
      <c r="I20" s="457"/>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9"/>
      <c r="G21" s="267"/>
      <c r="H21" s="478" t="s">
        <v>2899</v>
      </c>
      <c r="I21" s="479"/>
      <c r="J21" s="242">
        <f>IF(ISERROR(VLOOKUP($G$12&amp;$G$16,'Enrollment Report'!$A$3:$N$2989,3,FALSE)),0,(VLOOKUP($G$12&amp;$G$16,'Enrollment Report'!$A$3:$N$2989,3,FALSE)))</f>
        <v>47</v>
      </c>
      <c r="K21" s="242">
        <f>IF(ISERROR(VLOOKUP($G$12&amp;$G$16,'Enrollment Report'!$A$3:$N$2989,2,FALSE)),0,(VLOOKUP($G$12&amp;$G$16,'Enrollment Report'!$A$3:$N$2989,2,FALSE)))</f>
        <v>48</v>
      </c>
      <c r="L21" s="258">
        <f t="shared" ref="L21:L26" si="0">J21+K21</f>
        <v>95</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9"/>
      <c r="G22" s="267"/>
      <c r="H22" s="498" t="s">
        <v>2900</v>
      </c>
      <c r="I22" s="499"/>
      <c r="J22" s="242">
        <f>IF(ISERROR(VLOOKUP($G$12&amp;$G$16,'Enrollment Report'!$A$3:$N$2989,5,FALSE)),0,(VLOOKUP($G$12&amp;$G$16,'Enrollment Report'!$A$3:$N$2989,5,FALSE)))</f>
        <v>53</v>
      </c>
      <c r="K22" s="242">
        <f>IF(ISERROR(VLOOKUP($G$12&amp;$G$16,'Enrollment Report'!$A$3:$N$2989,4,FALSE)),0,(VLOOKUP($G$12&amp;$G$16,'Enrollment Report'!$A$3:$N$2989,4,FALSE)))</f>
        <v>44</v>
      </c>
      <c r="L22" s="258">
        <f t="shared" si="0"/>
        <v>97</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9"/>
      <c r="G23" s="267"/>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9"/>
      <c r="G24" s="267"/>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9"/>
      <c r="G25" s="267"/>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9"/>
      <c r="G26" s="267"/>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9"/>
      <c r="G27" s="267"/>
      <c r="H27" s="500" t="s">
        <v>2455</v>
      </c>
      <c r="I27" s="501"/>
      <c r="J27" s="258">
        <f>SUM(J21:J26)</f>
        <v>100</v>
      </c>
      <c r="K27" s="258">
        <f>SUM(K21:K26)</f>
        <v>92</v>
      </c>
      <c r="L27" s="258">
        <f>SUM(L21:L26)</f>
        <v>192</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6"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1" t="s">
        <v>10528</v>
      </c>
      <c r="J3" s="161" t="s">
        <v>10534</v>
      </c>
      <c r="K3" s="161" t="s">
        <v>10530</v>
      </c>
      <c r="L3" s="161" t="s">
        <v>10531</v>
      </c>
      <c r="M3" s="161" t="s">
        <v>10532</v>
      </c>
      <c r="N3" s="362" t="s">
        <v>10533</v>
      </c>
      <c r="O3" s="66" t="s">
        <v>2455</v>
      </c>
    </row>
    <row r="4" spans="2:15" x14ac:dyDescent="0.25">
      <c r="B4" s="16" t="s">
        <v>13468</v>
      </c>
      <c r="C4" s="445">
        <v>124150002</v>
      </c>
      <c r="D4" s="141"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32" activePane="bottomRight" state="frozen"/>
      <selection pane="topRight" activeCell="K1" sqref="K1"/>
      <selection pane="bottomLeft" activeCell="A14" sqref="A14"/>
      <selection pane="bottomRight" activeCell="AK165" sqref="AK165"/>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McAdoo-Kelayres El/MS - 8245</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4"/>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2" t="s">
        <v>2849</v>
      </c>
      <c r="F10" s="8"/>
      <c r="G10" s="505" t="s">
        <v>2845</v>
      </c>
      <c r="H10" s="125"/>
      <c r="I10" s="505" t="s">
        <v>2850</v>
      </c>
      <c r="J10" s="125"/>
      <c r="K10" s="518" t="s">
        <v>2894</v>
      </c>
      <c r="L10" s="519"/>
      <c r="M10" s="520"/>
      <c r="N10" s="116"/>
      <c r="O10" s="518" t="s">
        <v>2816</v>
      </c>
      <c r="P10" s="519"/>
      <c r="Q10" s="520"/>
      <c r="R10" s="99"/>
      <c r="S10" s="512" t="s">
        <v>10101</v>
      </c>
      <c r="T10" s="513"/>
      <c r="U10" s="513"/>
      <c r="V10" s="514"/>
      <c r="W10" s="99"/>
      <c r="X10" s="518" t="s">
        <v>2812</v>
      </c>
      <c r="Y10" s="519"/>
      <c r="Z10" s="519"/>
      <c r="AA10" s="520"/>
      <c r="AB10" s="99"/>
      <c r="AC10" s="518" t="s">
        <v>2813</v>
      </c>
      <c r="AD10" s="519"/>
      <c r="AE10" s="519"/>
      <c r="AF10" s="520"/>
      <c r="AG10" s="3"/>
      <c r="AH10" s="522" t="s">
        <v>10331</v>
      </c>
      <c r="AI10" s="522"/>
      <c r="AJ10" s="522"/>
      <c r="AK10" s="526"/>
      <c r="AL10" s="11"/>
      <c r="AM10" s="524" t="s">
        <v>13</v>
      </c>
      <c r="AN10" s="525"/>
      <c r="AO10" s="525"/>
      <c r="AP10" s="525"/>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3"/>
      <c r="F11" s="98"/>
      <c r="G11" s="506"/>
      <c r="H11" s="170"/>
      <c r="I11" s="506"/>
      <c r="J11" s="170"/>
      <c r="K11" s="521"/>
      <c r="L11" s="522"/>
      <c r="M11" s="523"/>
      <c r="N11" s="98"/>
      <c r="O11" s="521"/>
      <c r="P11" s="522"/>
      <c r="Q11" s="523"/>
      <c r="R11" s="99"/>
      <c r="S11" s="515"/>
      <c r="T11" s="516"/>
      <c r="U11" s="516"/>
      <c r="V11" s="517"/>
      <c r="W11" s="99"/>
      <c r="X11" s="521"/>
      <c r="Y11" s="522"/>
      <c r="Z11" s="522"/>
      <c r="AA11" s="523"/>
      <c r="AB11" s="160"/>
      <c r="AC11" s="521"/>
      <c r="AD11" s="522"/>
      <c r="AE11" s="522"/>
      <c r="AF11" s="523"/>
      <c r="AG11" s="3"/>
      <c r="AH11" s="527" t="s">
        <v>2814</v>
      </c>
      <c r="AI11" s="528"/>
      <c r="AJ11" s="527" t="s">
        <v>2815</v>
      </c>
      <c r="AK11" s="528"/>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c r="L14" s="62"/>
      <c r="M14" s="13">
        <f>SUM(K14:L14)</f>
        <v>0</v>
      </c>
      <c r="N14" s="2"/>
      <c r="O14" s="62"/>
      <c r="P14" s="62"/>
      <c r="Q14" s="62"/>
      <c r="R14" s="2"/>
      <c r="S14" s="62"/>
      <c r="T14" s="62"/>
      <c r="U14" s="62"/>
      <c r="V14" s="62"/>
      <c r="W14" s="2"/>
      <c r="X14" s="62"/>
      <c r="Y14" s="94"/>
      <c r="Z14" s="94"/>
      <c r="AA14" s="130">
        <f>SUM(X14:Z14)</f>
        <v>0</v>
      </c>
      <c r="AB14" s="2"/>
      <c r="AC14" s="94"/>
      <c r="AD14" s="94"/>
      <c r="AE14" s="94"/>
      <c r="AF14" s="130">
        <f>SUM(AC14:AE14)</f>
        <v>0</v>
      </c>
      <c r="AG14" s="3"/>
      <c r="AH14" s="277"/>
      <c r="AI14" s="94"/>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c r="L15" s="168"/>
      <c r="M15" s="13">
        <f t="shared" ref="M15:M78" si="0">SUM(K15:L15)</f>
        <v>0</v>
      </c>
      <c r="N15" s="2"/>
      <c r="O15" s="63"/>
      <c r="P15" s="63"/>
      <c r="Q15" s="63"/>
      <c r="R15" s="2"/>
      <c r="S15" s="259"/>
      <c r="T15" s="259"/>
      <c r="U15" s="259"/>
      <c r="V15" s="259"/>
      <c r="W15" s="2"/>
      <c r="X15" s="63"/>
      <c r="Y15" s="63"/>
      <c r="Z15" s="63"/>
      <c r="AA15" s="130">
        <f t="shared" ref="AA15:AA78" si="1">SUM(X15:Z15)</f>
        <v>0</v>
      </c>
      <c r="AB15" s="2"/>
      <c r="AC15" s="452"/>
      <c r="AD15" s="452"/>
      <c r="AE15" s="452"/>
      <c r="AF15" s="130">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c r="L16" s="167"/>
      <c r="M16" s="13">
        <f t="shared" si="0"/>
        <v>0</v>
      </c>
      <c r="N16" s="2"/>
      <c r="O16" s="62"/>
      <c r="P16" s="62"/>
      <c r="Q16" s="62"/>
      <c r="R16" s="2"/>
      <c r="S16" s="62"/>
      <c r="T16" s="62"/>
      <c r="U16" s="62"/>
      <c r="V16" s="62"/>
      <c r="W16" s="2"/>
      <c r="X16" s="62"/>
      <c r="Y16" s="94"/>
      <c r="Z16" s="94"/>
      <c r="AA16" s="130">
        <f t="shared" si="1"/>
        <v>0</v>
      </c>
      <c r="AB16" s="2"/>
      <c r="AC16" s="94"/>
      <c r="AD16" s="94"/>
      <c r="AE16" s="94"/>
      <c r="AF16" s="130">
        <f t="shared" si="2"/>
        <v>0</v>
      </c>
      <c r="AG16" s="3"/>
      <c r="AH16" s="277"/>
      <c r="AI16" s="94"/>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c r="L17" s="168"/>
      <c r="M17" s="13">
        <f t="shared" si="0"/>
        <v>0</v>
      </c>
      <c r="N17" s="2"/>
      <c r="O17" s="63"/>
      <c r="P17" s="63"/>
      <c r="Q17" s="63"/>
      <c r="R17" s="2"/>
      <c r="S17" s="259"/>
      <c r="T17" s="259"/>
      <c r="U17" s="259"/>
      <c r="V17" s="259"/>
      <c r="W17" s="2"/>
      <c r="X17" s="63"/>
      <c r="Y17" s="63"/>
      <c r="Z17" s="63"/>
      <c r="AA17" s="130">
        <f t="shared" si="1"/>
        <v>0</v>
      </c>
      <c r="AB17" s="2"/>
      <c r="AC17" s="452"/>
      <c r="AD17" s="452"/>
      <c r="AE17" s="452"/>
      <c r="AF17" s="130">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c r="L18" s="167"/>
      <c r="M18" s="13">
        <f t="shared" si="0"/>
        <v>0</v>
      </c>
      <c r="N18" s="2"/>
      <c r="O18" s="62"/>
      <c r="P18" s="62"/>
      <c r="Q18" s="62"/>
      <c r="R18" s="2"/>
      <c r="S18" s="62"/>
      <c r="T18" s="62"/>
      <c r="U18" s="62"/>
      <c r="V18" s="62"/>
      <c r="W18" s="2"/>
      <c r="X18" s="62"/>
      <c r="Y18" s="94"/>
      <c r="Z18" s="94"/>
      <c r="AA18" s="130">
        <f t="shared" si="1"/>
        <v>0</v>
      </c>
      <c r="AB18" s="2"/>
      <c r="AC18" s="94"/>
      <c r="AD18" s="94"/>
      <c r="AE18" s="94"/>
      <c r="AF18" s="130">
        <f>SUM(AC18:AE18)</f>
        <v>0</v>
      </c>
      <c r="AG18" s="3"/>
      <c r="AH18" s="277"/>
      <c r="AI18" s="94"/>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c r="L19" s="168"/>
      <c r="M19" s="13">
        <f t="shared" si="0"/>
        <v>0</v>
      </c>
      <c r="N19" s="2"/>
      <c r="O19" s="63"/>
      <c r="P19" s="63"/>
      <c r="Q19" s="63"/>
      <c r="R19" s="2"/>
      <c r="S19" s="259"/>
      <c r="T19" s="259"/>
      <c r="U19" s="259"/>
      <c r="V19" s="259"/>
      <c r="W19" s="2"/>
      <c r="X19" s="63"/>
      <c r="Y19" s="63"/>
      <c r="Z19" s="63"/>
      <c r="AA19" s="130">
        <f t="shared" si="1"/>
        <v>0</v>
      </c>
      <c r="AB19" s="2"/>
      <c r="AC19" s="452"/>
      <c r="AD19" s="452"/>
      <c r="AE19" s="452"/>
      <c r="AF19" s="130">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94"/>
      <c r="AD20" s="94"/>
      <c r="AE20" s="94"/>
      <c r="AF20" s="130">
        <f t="shared" si="2"/>
        <v>0</v>
      </c>
      <c r="AG20" s="3"/>
      <c r="AH20" s="277"/>
      <c r="AI20" s="94"/>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9"/>
      <c r="T21" s="259"/>
      <c r="U21" s="259"/>
      <c r="V21" s="259"/>
      <c r="W21" s="2"/>
      <c r="X21" s="63"/>
      <c r="Y21" s="63"/>
      <c r="Z21" s="63"/>
      <c r="AA21" s="130">
        <f t="shared" si="1"/>
        <v>0</v>
      </c>
      <c r="AB21" s="2"/>
      <c r="AC21" s="452"/>
      <c r="AD21" s="452"/>
      <c r="AE21" s="452"/>
      <c r="AF21" s="130">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c r="L22" s="167"/>
      <c r="M22" s="13">
        <f t="shared" si="0"/>
        <v>0</v>
      </c>
      <c r="N22" s="2"/>
      <c r="O22" s="62"/>
      <c r="P22" s="62"/>
      <c r="Q22" s="62"/>
      <c r="R22" s="2"/>
      <c r="S22" s="62"/>
      <c r="T22" s="62"/>
      <c r="U22" s="62"/>
      <c r="V22" s="62"/>
      <c r="W22" s="2"/>
      <c r="X22" s="62"/>
      <c r="Y22" s="94"/>
      <c r="Z22" s="94"/>
      <c r="AA22" s="130">
        <f t="shared" si="1"/>
        <v>0</v>
      </c>
      <c r="AB22" s="2"/>
      <c r="AC22" s="94"/>
      <c r="AD22" s="94"/>
      <c r="AE22" s="94"/>
      <c r="AF22" s="130">
        <f t="shared" si="2"/>
        <v>0</v>
      </c>
      <c r="AG22" s="3"/>
      <c r="AH22" s="277"/>
      <c r="AI22" s="94"/>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c r="L23" s="168"/>
      <c r="M23" s="13">
        <f t="shared" si="0"/>
        <v>0</v>
      </c>
      <c r="N23" s="2"/>
      <c r="O23" s="63"/>
      <c r="P23" s="63"/>
      <c r="Q23" s="63"/>
      <c r="R23" s="2"/>
      <c r="S23" s="259"/>
      <c r="T23" s="259"/>
      <c r="U23" s="259"/>
      <c r="V23" s="259"/>
      <c r="W23" s="2"/>
      <c r="X23" s="63"/>
      <c r="Y23" s="63"/>
      <c r="Z23" s="63"/>
      <c r="AA23" s="130">
        <f t="shared" si="1"/>
        <v>0</v>
      </c>
      <c r="AB23" s="2"/>
      <c r="AC23" s="452"/>
      <c r="AD23" s="452"/>
      <c r="AE23" s="452"/>
      <c r="AF23" s="130">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c r="L24" s="167"/>
      <c r="M24" s="13">
        <f t="shared" si="0"/>
        <v>0</v>
      </c>
      <c r="N24" s="2"/>
      <c r="O24" s="62"/>
      <c r="P24" s="62"/>
      <c r="Q24" s="62"/>
      <c r="R24" s="2"/>
      <c r="S24" s="62"/>
      <c r="T24" s="62"/>
      <c r="U24" s="62"/>
      <c r="V24" s="62"/>
      <c r="W24" s="2"/>
      <c r="X24" s="62"/>
      <c r="Y24" s="94"/>
      <c r="Z24" s="94"/>
      <c r="AA24" s="130">
        <f t="shared" si="1"/>
        <v>0</v>
      </c>
      <c r="AB24" s="2"/>
      <c r="AC24" s="94"/>
      <c r="AD24" s="94"/>
      <c r="AE24" s="94"/>
      <c r="AF24" s="130">
        <f t="shared" si="2"/>
        <v>0</v>
      </c>
      <c r="AG24" s="3"/>
      <c r="AH24" s="277"/>
      <c r="AI24" s="94"/>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9"/>
      <c r="T25" s="259"/>
      <c r="U25" s="259"/>
      <c r="V25" s="259"/>
      <c r="W25" s="2"/>
      <c r="X25" s="63"/>
      <c r="Y25" s="63"/>
      <c r="Z25" s="63"/>
      <c r="AA25" s="130">
        <f t="shared" si="1"/>
        <v>0</v>
      </c>
      <c r="AB25" s="2"/>
      <c r="AC25" s="452"/>
      <c r="AD25" s="452"/>
      <c r="AE25" s="452"/>
      <c r="AF25" s="130">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c r="L26" s="167"/>
      <c r="M26" s="13">
        <f t="shared" si="0"/>
        <v>0</v>
      </c>
      <c r="N26" s="2"/>
      <c r="O26" s="62"/>
      <c r="P26" s="62"/>
      <c r="Q26" s="62"/>
      <c r="R26" s="2"/>
      <c r="S26" s="62"/>
      <c r="T26" s="62"/>
      <c r="U26" s="62"/>
      <c r="V26" s="62"/>
      <c r="W26" s="2"/>
      <c r="X26" s="62"/>
      <c r="Y26" s="94"/>
      <c r="Z26" s="94"/>
      <c r="AA26" s="130">
        <f t="shared" si="1"/>
        <v>0</v>
      </c>
      <c r="AB26" s="2"/>
      <c r="AC26" s="94"/>
      <c r="AD26" s="94"/>
      <c r="AE26" s="94"/>
      <c r="AF26" s="130">
        <f t="shared" si="2"/>
        <v>0</v>
      </c>
      <c r="AG26" s="3"/>
      <c r="AH26" s="277"/>
      <c r="AI26" s="94"/>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c r="L27" s="168"/>
      <c r="M27" s="13">
        <f t="shared" si="0"/>
        <v>0</v>
      </c>
      <c r="N27" s="2"/>
      <c r="O27" s="63"/>
      <c r="P27" s="63"/>
      <c r="Q27" s="63"/>
      <c r="R27" s="2"/>
      <c r="S27" s="259"/>
      <c r="T27" s="259"/>
      <c r="U27" s="259"/>
      <c r="V27" s="259"/>
      <c r="W27" s="2"/>
      <c r="X27" s="63"/>
      <c r="Y27" s="63"/>
      <c r="Z27" s="63"/>
      <c r="AA27" s="130">
        <f t="shared" si="1"/>
        <v>0</v>
      </c>
      <c r="AB27" s="2"/>
      <c r="AC27" s="452"/>
      <c r="AD27" s="452"/>
      <c r="AE27" s="452"/>
      <c r="AF27" s="130">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c r="L28" s="167"/>
      <c r="M28" s="13">
        <f t="shared" si="0"/>
        <v>0</v>
      </c>
      <c r="N28" s="2"/>
      <c r="O28" s="62"/>
      <c r="P28" s="62"/>
      <c r="Q28" s="62"/>
      <c r="R28" s="2"/>
      <c r="S28" s="62"/>
      <c r="T28" s="62"/>
      <c r="U28" s="62"/>
      <c r="V28" s="62"/>
      <c r="W28" s="2"/>
      <c r="X28" s="62"/>
      <c r="Y28" s="94"/>
      <c r="Z28" s="94"/>
      <c r="AA28" s="130">
        <f t="shared" si="1"/>
        <v>0</v>
      </c>
      <c r="AB28" s="2"/>
      <c r="AC28" s="94"/>
      <c r="AD28" s="94"/>
      <c r="AE28" s="94"/>
      <c r="AF28" s="130">
        <f t="shared" si="2"/>
        <v>0</v>
      </c>
      <c r="AG28" s="3"/>
      <c r="AH28" s="277"/>
      <c r="AI28" s="94"/>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c r="L29" s="168"/>
      <c r="M29" s="13">
        <f t="shared" si="0"/>
        <v>0</v>
      </c>
      <c r="N29" s="2"/>
      <c r="O29" s="63"/>
      <c r="P29" s="63"/>
      <c r="Q29" s="63"/>
      <c r="R29" s="2"/>
      <c r="S29" s="259"/>
      <c r="T29" s="259"/>
      <c r="U29" s="259"/>
      <c r="V29" s="259"/>
      <c r="W29" s="2"/>
      <c r="X29" s="63"/>
      <c r="Y29" s="63"/>
      <c r="Z29" s="63"/>
      <c r="AA29" s="130">
        <f t="shared" si="1"/>
        <v>0</v>
      </c>
      <c r="AB29" s="2"/>
      <c r="AC29" s="452"/>
      <c r="AD29" s="452"/>
      <c r="AE29" s="452"/>
      <c r="AF29" s="130">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c r="L30" s="167"/>
      <c r="M30" s="13">
        <f t="shared" si="0"/>
        <v>0</v>
      </c>
      <c r="N30" s="2"/>
      <c r="O30" s="62"/>
      <c r="P30" s="62"/>
      <c r="Q30" s="62"/>
      <c r="R30" s="2"/>
      <c r="S30" s="62"/>
      <c r="T30" s="62"/>
      <c r="U30" s="62"/>
      <c r="V30" s="62"/>
      <c r="W30" s="2"/>
      <c r="X30" s="62"/>
      <c r="Y30" s="94"/>
      <c r="Z30" s="94"/>
      <c r="AA30" s="130">
        <f t="shared" si="1"/>
        <v>0</v>
      </c>
      <c r="AB30" s="2"/>
      <c r="AC30" s="94"/>
      <c r="AD30" s="94"/>
      <c r="AE30" s="94"/>
      <c r="AF30" s="130">
        <f t="shared" si="2"/>
        <v>0</v>
      </c>
      <c r="AG30" s="3"/>
      <c r="AH30" s="277"/>
      <c r="AI30" s="94"/>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c r="L31" s="168"/>
      <c r="M31" s="13">
        <f t="shared" si="0"/>
        <v>0</v>
      </c>
      <c r="N31" s="2"/>
      <c r="O31" s="63"/>
      <c r="P31" s="63"/>
      <c r="Q31" s="63"/>
      <c r="R31" s="2"/>
      <c r="S31" s="259"/>
      <c r="T31" s="259"/>
      <c r="U31" s="259"/>
      <c r="V31" s="259"/>
      <c r="W31" s="2"/>
      <c r="X31" s="63"/>
      <c r="Y31" s="63"/>
      <c r="Z31" s="63"/>
      <c r="AA31" s="130">
        <f t="shared" si="1"/>
        <v>0</v>
      </c>
      <c r="AB31" s="2"/>
      <c r="AC31" s="452"/>
      <c r="AD31" s="452"/>
      <c r="AE31" s="452"/>
      <c r="AF31" s="130">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c r="L32" s="167"/>
      <c r="M32" s="13">
        <f t="shared" si="0"/>
        <v>0</v>
      </c>
      <c r="N32" s="2"/>
      <c r="O32" s="62"/>
      <c r="P32" s="62"/>
      <c r="Q32" s="62"/>
      <c r="R32" s="2"/>
      <c r="S32" s="62"/>
      <c r="T32" s="62"/>
      <c r="U32" s="62"/>
      <c r="V32" s="62"/>
      <c r="W32" s="2"/>
      <c r="X32" s="62"/>
      <c r="Y32" s="94"/>
      <c r="Z32" s="94"/>
      <c r="AA32" s="130">
        <f t="shared" si="1"/>
        <v>0</v>
      </c>
      <c r="AB32" s="2"/>
      <c r="AC32" s="94"/>
      <c r="AD32" s="94"/>
      <c r="AE32" s="94"/>
      <c r="AF32" s="130">
        <f t="shared" si="2"/>
        <v>0</v>
      </c>
      <c r="AG32" s="3"/>
      <c r="AH32" s="277"/>
      <c r="AI32" s="94"/>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9"/>
      <c r="T33" s="259"/>
      <c r="U33" s="259"/>
      <c r="V33" s="259"/>
      <c r="W33" s="2"/>
      <c r="X33" s="63"/>
      <c r="Y33" s="63"/>
      <c r="Z33" s="63"/>
      <c r="AA33" s="130">
        <f t="shared" si="1"/>
        <v>0</v>
      </c>
      <c r="AB33" s="2"/>
      <c r="AC33" s="452"/>
      <c r="AD33" s="452"/>
      <c r="AE33" s="452"/>
      <c r="AF33" s="130">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c r="L34" s="167"/>
      <c r="M34" s="13">
        <f t="shared" si="0"/>
        <v>0</v>
      </c>
      <c r="N34" s="2"/>
      <c r="O34" s="62"/>
      <c r="P34" s="62"/>
      <c r="Q34" s="62"/>
      <c r="R34" s="2"/>
      <c r="S34" s="62"/>
      <c r="T34" s="62"/>
      <c r="U34" s="62"/>
      <c r="V34" s="62"/>
      <c r="W34" s="2"/>
      <c r="X34" s="62"/>
      <c r="Y34" s="94"/>
      <c r="Z34" s="94"/>
      <c r="AA34" s="130">
        <f t="shared" si="1"/>
        <v>0</v>
      </c>
      <c r="AB34" s="2"/>
      <c r="AC34" s="94"/>
      <c r="AD34" s="94"/>
      <c r="AE34" s="94"/>
      <c r="AF34" s="130">
        <f t="shared" si="2"/>
        <v>0</v>
      </c>
      <c r="AG34" s="3"/>
      <c r="AH34" s="277"/>
      <c r="AI34" s="94"/>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9"/>
      <c r="T35" s="259"/>
      <c r="U35" s="259"/>
      <c r="V35" s="259"/>
      <c r="W35" s="2"/>
      <c r="X35" s="63"/>
      <c r="Y35" s="63"/>
      <c r="Z35" s="63"/>
      <c r="AA35" s="130">
        <f t="shared" si="1"/>
        <v>0</v>
      </c>
      <c r="AB35" s="2"/>
      <c r="AC35" s="452"/>
      <c r="AD35" s="452"/>
      <c r="AE35" s="452"/>
      <c r="AF35" s="130">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94"/>
      <c r="AD36" s="94"/>
      <c r="AE36" s="94"/>
      <c r="AF36" s="130">
        <f t="shared" si="2"/>
        <v>0</v>
      </c>
      <c r="AG36" s="3"/>
      <c r="AH36" s="277"/>
      <c r="AI36" s="94"/>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9"/>
      <c r="T37" s="259"/>
      <c r="U37" s="259"/>
      <c r="V37" s="259"/>
      <c r="W37" s="2"/>
      <c r="X37" s="63"/>
      <c r="Y37" s="63"/>
      <c r="Z37" s="63"/>
      <c r="AA37" s="130">
        <f t="shared" si="1"/>
        <v>0</v>
      </c>
      <c r="AB37" s="2"/>
      <c r="AC37" s="452"/>
      <c r="AD37" s="452"/>
      <c r="AE37" s="452"/>
      <c r="AF37" s="130">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c r="L38" s="167"/>
      <c r="M38" s="13">
        <f t="shared" si="0"/>
        <v>0</v>
      </c>
      <c r="N38" s="2"/>
      <c r="O38" s="62"/>
      <c r="P38" s="62"/>
      <c r="Q38" s="62"/>
      <c r="R38" s="2"/>
      <c r="S38" s="62"/>
      <c r="T38" s="62"/>
      <c r="U38" s="62"/>
      <c r="V38" s="62"/>
      <c r="W38" s="2"/>
      <c r="X38" s="62"/>
      <c r="Y38" s="94"/>
      <c r="Z38" s="94"/>
      <c r="AA38" s="130">
        <f t="shared" si="1"/>
        <v>0</v>
      </c>
      <c r="AB38" s="2"/>
      <c r="AC38" s="94"/>
      <c r="AD38" s="94"/>
      <c r="AE38" s="94"/>
      <c r="AF38" s="130">
        <f t="shared" si="2"/>
        <v>0</v>
      </c>
      <c r="AG38" s="3"/>
      <c r="AH38" s="277"/>
      <c r="AI38" s="94"/>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9"/>
      <c r="T39" s="259"/>
      <c r="U39" s="259"/>
      <c r="V39" s="259"/>
      <c r="W39" s="2"/>
      <c r="X39" s="63"/>
      <c r="Y39" s="63"/>
      <c r="Z39" s="63"/>
      <c r="AA39" s="130">
        <f t="shared" si="1"/>
        <v>0</v>
      </c>
      <c r="AB39" s="2"/>
      <c r="AC39" s="452"/>
      <c r="AD39" s="452"/>
      <c r="AE39" s="452"/>
      <c r="AF39" s="130">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94"/>
      <c r="AD40" s="94"/>
      <c r="AE40" s="94"/>
      <c r="AF40" s="130">
        <f t="shared" si="2"/>
        <v>0</v>
      </c>
      <c r="AG40" s="3"/>
      <c r="AH40" s="277"/>
      <c r="AI40" s="94"/>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9"/>
      <c r="T41" s="259"/>
      <c r="U41" s="259"/>
      <c r="V41" s="259"/>
      <c r="W41" s="2"/>
      <c r="X41" s="63"/>
      <c r="Y41" s="63"/>
      <c r="Z41" s="63"/>
      <c r="AA41" s="130">
        <f t="shared" si="1"/>
        <v>0</v>
      </c>
      <c r="AB41" s="2"/>
      <c r="AC41" s="452"/>
      <c r="AD41" s="452"/>
      <c r="AE41" s="452"/>
      <c r="AF41" s="130">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94"/>
      <c r="AD42" s="94"/>
      <c r="AE42" s="94"/>
      <c r="AF42" s="130">
        <f t="shared" si="2"/>
        <v>0</v>
      </c>
      <c r="AG42" s="3"/>
      <c r="AH42" s="277"/>
      <c r="AI42" s="94"/>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c r="L43" s="168"/>
      <c r="M43" s="13">
        <f t="shared" si="0"/>
        <v>0</v>
      </c>
      <c r="N43" s="2"/>
      <c r="O43" s="63"/>
      <c r="P43" s="63"/>
      <c r="Q43" s="63"/>
      <c r="R43" s="2"/>
      <c r="S43" s="259"/>
      <c r="T43" s="259"/>
      <c r="U43" s="259"/>
      <c r="V43" s="259"/>
      <c r="W43" s="2"/>
      <c r="X43" s="63"/>
      <c r="Y43" s="63"/>
      <c r="Z43" s="63"/>
      <c r="AA43" s="130">
        <f t="shared" si="1"/>
        <v>0</v>
      </c>
      <c r="AB43" s="2"/>
      <c r="AC43" s="452"/>
      <c r="AD43" s="452"/>
      <c r="AE43" s="452"/>
      <c r="AF43" s="130">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c r="L44" s="167"/>
      <c r="M44" s="13">
        <f t="shared" si="0"/>
        <v>0</v>
      </c>
      <c r="N44" s="2"/>
      <c r="O44" s="62"/>
      <c r="P44" s="62"/>
      <c r="Q44" s="62"/>
      <c r="R44" s="2"/>
      <c r="S44" s="62"/>
      <c r="T44" s="62"/>
      <c r="U44" s="62"/>
      <c r="V44" s="62"/>
      <c r="W44" s="2"/>
      <c r="X44" s="62"/>
      <c r="Y44" s="94"/>
      <c r="Z44" s="94"/>
      <c r="AA44" s="130">
        <f t="shared" si="1"/>
        <v>0</v>
      </c>
      <c r="AB44" s="2"/>
      <c r="AC44" s="94"/>
      <c r="AD44" s="94"/>
      <c r="AE44" s="94"/>
      <c r="AF44" s="130">
        <f t="shared" si="2"/>
        <v>0</v>
      </c>
      <c r="AG44" s="3"/>
      <c r="AH44" s="277"/>
      <c r="AI44" s="94"/>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9"/>
      <c r="T45" s="259"/>
      <c r="U45" s="259"/>
      <c r="V45" s="259"/>
      <c r="W45" s="2"/>
      <c r="X45" s="63"/>
      <c r="Y45" s="63"/>
      <c r="Z45" s="63"/>
      <c r="AA45" s="130">
        <f t="shared" si="1"/>
        <v>0</v>
      </c>
      <c r="AB45" s="2"/>
      <c r="AC45" s="452"/>
      <c r="AD45" s="452"/>
      <c r="AE45" s="452"/>
      <c r="AF45" s="130">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c r="L46" s="167"/>
      <c r="M46" s="13">
        <f t="shared" si="0"/>
        <v>0</v>
      </c>
      <c r="N46" s="2"/>
      <c r="O46" s="62"/>
      <c r="P46" s="62"/>
      <c r="Q46" s="62"/>
      <c r="R46" s="2"/>
      <c r="S46" s="62"/>
      <c r="T46" s="62"/>
      <c r="U46" s="62"/>
      <c r="V46" s="62"/>
      <c r="W46" s="2"/>
      <c r="X46" s="62"/>
      <c r="Y46" s="94"/>
      <c r="Z46" s="94"/>
      <c r="AA46" s="130">
        <f t="shared" si="1"/>
        <v>0</v>
      </c>
      <c r="AB46" s="2"/>
      <c r="AC46" s="94"/>
      <c r="AD46" s="94"/>
      <c r="AE46" s="94"/>
      <c r="AF46" s="130">
        <f t="shared" si="2"/>
        <v>0</v>
      </c>
      <c r="AG46" s="3"/>
      <c r="AH46" s="277"/>
      <c r="AI46" s="94"/>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c r="L47" s="168"/>
      <c r="M47" s="13">
        <f t="shared" si="0"/>
        <v>0</v>
      </c>
      <c r="N47" s="2"/>
      <c r="O47" s="63"/>
      <c r="P47" s="63"/>
      <c r="Q47" s="63"/>
      <c r="R47" s="2"/>
      <c r="S47" s="259"/>
      <c r="T47" s="259"/>
      <c r="U47" s="259"/>
      <c r="V47" s="259"/>
      <c r="W47" s="2"/>
      <c r="X47" s="63"/>
      <c r="Y47" s="63"/>
      <c r="Z47" s="63"/>
      <c r="AA47" s="130">
        <f t="shared" si="1"/>
        <v>0</v>
      </c>
      <c r="AB47" s="2"/>
      <c r="AC47" s="452"/>
      <c r="AD47" s="452"/>
      <c r="AE47" s="452"/>
      <c r="AF47" s="130">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94"/>
      <c r="AD48" s="94"/>
      <c r="AE48" s="94"/>
      <c r="AF48" s="130">
        <f t="shared" si="2"/>
        <v>0</v>
      </c>
      <c r="AG48" s="3"/>
      <c r="AH48" s="277"/>
      <c r="AI48" s="94"/>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9"/>
      <c r="T49" s="259"/>
      <c r="U49" s="259"/>
      <c r="V49" s="259"/>
      <c r="W49" s="2"/>
      <c r="X49" s="63"/>
      <c r="Y49" s="63"/>
      <c r="Z49" s="63"/>
      <c r="AA49" s="130">
        <f t="shared" si="1"/>
        <v>0</v>
      </c>
      <c r="AB49" s="2"/>
      <c r="AC49" s="452"/>
      <c r="AD49" s="452"/>
      <c r="AE49" s="452"/>
      <c r="AF49" s="130">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c r="L50" s="167"/>
      <c r="M50" s="13">
        <f t="shared" si="0"/>
        <v>0</v>
      </c>
      <c r="N50" s="2"/>
      <c r="O50" s="62"/>
      <c r="P50" s="62"/>
      <c r="Q50" s="62"/>
      <c r="R50" s="2"/>
      <c r="S50" s="62"/>
      <c r="T50" s="62"/>
      <c r="U50" s="62"/>
      <c r="V50" s="62"/>
      <c r="W50" s="2"/>
      <c r="X50" s="62"/>
      <c r="Y50" s="94"/>
      <c r="Z50" s="94"/>
      <c r="AA50" s="130">
        <f t="shared" si="1"/>
        <v>0</v>
      </c>
      <c r="AB50" s="2"/>
      <c r="AC50" s="94"/>
      <c r="AD50" s="94"/>
      <c r="AE50" s="94"/>
      <c r="AF50" s="130">
        <f t="shared" si="2"/>
        <v>0</v>
      </c>
      <c r="AG50" s="3"/>
      <c r="AH50" s="277"/>
      <c r="AI50" s="94"/>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9"/>
      <c r="T51" s="259"/>
      <c r="U51" s="259"/>
      <c r="V51" s="259"/>
      <c r="W51" s="2"/>
      <c r="X51" s="63"/>
      <c r="Y51" s="63"/>
      <c r="Z51" s="63"/>
      <c r="AA51" s="130">
        <f t="shared" si="1"/>
        <v>0</v>
      </c>
      <c r="AB51" s="2"/>
      <c r="AC51" s="452"/>
      <c r="AD51" s="452"/>
      <c r="AE51" s="452"/>
      <c r="AF51" s="130">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94"/>
      <c r="AD52" s="94"/>
      <c r="AE52" s="94"/>
      <c r="AF52" s="130">
        <f t="shared" si="2"/>
        <v>0</v>
      </c>
      <c r="AG52" s="3"/>
      <c r="AH52" s="277"/>
      <c r="AI52" s="94"/>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9"/>
      <c r="T53" s="259"/>
      <c r="U53" s="259"/>
      <c r="V53" s="259"/>
      <c r="W53" s="2"/>
      <c r="X53" s="63"/>
      <c r="Y53" s="63"/>
      <c r="Z53" s="63"/>
      <c r="AA53" s="130">
        <f t="shared" si="1"/>
        <v>0</v>
      </c>
      <c r="AB53" s="2"/>
      <c r="AC53" s="452"/>
      <c r="AD53" s="452"/>
      <c r="AE53" s="452"/>
      <c r="AF53" s="130">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94"/>
      <c r="AD54" s="94"/>
      <c r="AE54" s="94"/>
      <c r="AF54" s="130">
        <f t="shared" si="2"/>
        <v>0</v>
      </c>
      <c r="AG54" s="3"/>
      <c r="AH54" s="277"/>
      <c r="AI54" s="94"/>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9"/>
      <c r="T55" s="259"/>
      <c r="U55" s="259"/>
      <c r="V55" s="259"/>
      <c r="W55" s="2"/>
      <c r="X55" s="63"/>
      <c r="Y55" s="63"/>
      <c r="Z55" s="63"/>
      <c r="AA55" s="130">
        <f t="shared" si="1"/>
        <v>0</v>
      </c>
      <c r="AB55" s="2"/>
      <c r="AC55" s="452"/>
      <c r="AD55" s="452"/>
      <c r="AE55" s="452"/>
      <c r="AF55" s="130">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94"/>
      <c r="AD56" s="94"/>
      <c r="AE56" s="94"/>
      <c r="AF56" s="130">
        <f t="shared" si="2"/>
        <v>0</v>
      </c>
      <c r="AG56" s="3"/>
      <c r="AH56" s="277"/>
      <c r="AI56" s="94"/>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9"/>
      <c r="T57" s="259"/>
      <c r="U57" s="259"/>
      <c r="V57" s="259"/>
      <c r="W57" s="2"/>
      <c r="X57" s="63"/>
      <c r="Y57" s="63"/>
      <c r="Z57" s="63"/>
      <c r="AA57" s="130">
        <f t="shared" si="1"/>
        <v>0</v>
      </c>
      <c r="AB57" s="2"/>
      <c r="AC57" s="452"/>
      <c r="AD57" s="452"/>
      <c r="AE57" s="452"/>
      <c r="AF57" s="130">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94"/>
      <c r="AD58" s="94"/>
      <c r="AE58" s="94"/>
      <c r="AF58" s="130">
        <f t="shared" si="2"/>
        <v>0</v>
      </c>
      <c r="AG58" s="3"/>
      <c r="AH58" s="277"/>
      <c r="AI58" s="94"/>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9"/>
      <c r="T59" s="259"/>
      <c r="U59" s="259"/>
      <c r="V59" s="259"/>
      <c r="W59" s="2"/>
      <c r="X59" s="63"/>
      <c r="Y59" s="63"/>
      <c r="Z59" s="63"/>
      <c r="AA59" s="130">
        <f t="shared" si="1"/>
        <v>0</v>
      </c>
      <c r="AB59" s="2"/>
      <c r="AC59" s="452"/>
      <c r="AD59" s="452"/>
      <c r="AE59" s="452"/>
      <c r="AF59" s="130">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94"/>
      <c r="AD60" s="94"/>
      <c r="AE60" s="94"/>
      <c r="AF60" s="130">
        <f t="shared" si="2"/>
        <v>0</v>
      </c>
      <c r="AG60" s="3"/>
      <c r="AH60" s="277"/>
      <c r="AI60" s="94"/>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9"/>
      <c r="T61" s="259"/>
      <c r="U61" s="259"/>
      <c r="V61" s="259"/>
      <c r="W61" s="2"/>
      <c r="X61" s="63"/>
      <c r="Y61" s="63"/>
      <c r="Z61" s="63"/>
      <c r="AA61" s="130">
        <f t="shared" si="1"/>
        <v>0</v>
      </c>
      <c r="AB61" s="2"/>
      <c r="AC61" s="452"/>
      <c r="AD61" s="452"/>
      <c r="AE61" s="452"/>
      <c r="AF61" s="130">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c r="T62" s="62"/>
      <c r="U62" s="62"/>
      <c r="V62" s="62"/>
      <c r="W62" s="2"/>
      <c r="X62" s="62"/>
      <c r="Y62" s="94"/>
      <c r="Z62" s="94"/>
      <c r="AA62" s="130">
        <f t="shared" si="1"/>
        <v>0</v>
      </c>
      <c r="AB62" s="2"/>
      <c r="AC62" s="94"/>
      <c r="AD62" s="94"/>
      <c r="AE62" s="94"/>
      <c r="AF62" s="130">
        <f t="shared" si="2"/>
        <v>0</v>
      </c>
      <c r="AG62" s="3"/>
      <c r="AH62" s="277"/>
      <c r="AI62" s="94"/>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v>8</v>
      </c>
      <c r="L63" s="168"/>
      <c r="M63" s="13">
        <f t="shared" si="0"/>
        <v>8</v>
      </c>
      <c r="N63" s="2"/>
      <c r="O63" s="63"/>
      <c r="P63" s="63" t="s">
        <v>2828</v>
      </c>
      <c r="Q63" s="63"/>
      <c r="R63" s="2"/>
      <c r="S63" s="259">
        <v>2014</v>
      </c>
      <c r="T63" s="259"/>
      <c r="U63" s="259"/>
      <c r="V63" s="259"/>
      <c r="W63" s="2"/>
      <c r="X63" s="63"/>
      <c r="Y63" s="63">
        <v>18</v>
      </c>
      <c r="Z63" s="63"/>
      <c r="AA63" s="130">
        <f t="shared" si="1"/>
        <v>18</v>
      </c>
      <c r="AB63" s="2"/>
      <c r="AC63" s="452"/>
      <c r="AD63" s="452">
        <v>18</v>
      </c>
      <c r="AE63" s="452"/>
      <c r="AF63" s="130">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94"/>
      <c r="AD64" s="94"/>
      <c r="AE64" s="94"/>
      <c r="AF64" s="130">
        <f t="shared" si="2"/>
        <v>0</v>
      </c>
      <c r="AG64" s="3"/>
      <c r="AH64" s="277"/>
      <c r="AI64" s="94"/>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v>2</v>
      </c>
      <c r="L65" s="168"/>
      <c r="M65" s="13">
        <f t="shared" si="0"/>
        <v>2</v>
      </c>
      <c r="N65" s="2"/>
      <c r="O65" s="63" t="s">
        <v>2828</v>
      </c>
      <c r="P65" s="63"/>
      <c r="Q65" s="63"/>
      <c r="R65" s="2"/>
      <c r="S65" s="259">
        <v>2014</v>
      </c>
      <c r="T65" s="259"/>
      <c r="U65" s="259"/>
      <c r="V65" s="259"/>
      <c r="W65" s="2"/>
      <c r="X65" s="63">
        <v>7</v>
      </c>
      <c r="Y65" s="63"/>
      <c r="Z65" s="63"/>
      <c r="AA65" s="130">
        <f t="shared" si="1"/>
        <v>7</v>
      </c>
      <c r="AB65" s="2"/>
      <c r="AC65" s="452">
        <v>7</v>
      </c>
      <c r="AD65" s="452"/>
      <c r="AE65" s="452"/>
      <c r="AF65" s="130">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v>3</v>
      </c>
      <c r="L66" s="167"/>
      <c r="M66" s="13">
        <f t="shared" si="0"/>
        <v>3</v>
      </c>
      <c r="N66" s="2"/>
      <c r="O66" s="62" t="s">
        <v>2828</v>
      </c>
      <c r="P66" s="62"/>
      <c r="Q66" s="62"/>
      <c r="R66" s="2"/>
      <c r="S66" s="62">
        <v>2014</v>
      </c>
      <c r="T66" s="62"/>
      <c r="U66" s="62"/>
      <c r="V66" s="62"/>
      <c r="W66" s="2"/>
      <c r="X66" s="62">
        <v>8</v>
      </c>
      <c r="Y66" s="94"/>
      <c r="Z66" s="94"/>
      <c r="AA66" s="130">
        <f t="shared" si="1"/>
        <v>8</v>
      </c>
      <c r="AB66" s="2"/>
      <c r="AC66" s="94">
        <v>8</v>
      </c>
      <c r="AD66" s="94"/>
      <c r="AE66" s="94"/>
      <c r="AF66" s="130">
        <f t="shared" si="2"/>
        <v>8</v>
      </c>
      <c r="AG66" s="3"/>
      <c r="AH66" s="277"/>
      <c r="AI66" s="94">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9"/>
      <c r="T67" s="259"/>
      <c r="U67" s="259"/>
      <c r="V67" s="259"/>
      <c r="W67" s="2"/>
      <c r="X67" s="63"/>
      <c r="Y67" s="63"/>
      <c r="Z67" s="63"/>
      <c r="AA67" s="130">
        <f t="shared" si="1"/>
        <v>0</v>
      </c>
      <c r="AB67" s="2"/>
      <c r="AC67" s="452"/>
      <c r="AD67" s="452"/>
      <c r="AE67" s="452"/>
      <c r="AF67" s="130">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94"/>
      <c r="AD68" s="94"/>
      <c r="AE68" s="94"/>
      <c r="AF68" s="130">
        <f t="shared" si="2"/>
        <v>0</v>
      </c>
      <c r="AG68" s="3"/>
      <c r="AH68" s="277"/>
      <c r="AI68" s="94"/>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9"/>
      <c r="T69" s="259"/>
      <c r="U69" s="259"/>
      <c r="V69" s="259"/>
      <c r="W69" s="2"/>
      <c r="X69" s="63"/>
      <c r="Y69" s="63"/>
      <c r="Z69" s="63"/>
      <c r="AA69" s="130">
        <f t="shared" si="1"/>
        <v>0</v>
      </c>
      <c r="AB69" s="2"/>
      <c r="AC69" s="452"/>
      <c r="AD69" s="452"/>
      <c r="AE69" s="452"/>
      <c r="AF69" s="130">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v>2</v>
      </c>
      <c r="L70" s="167"/>
      <c r="M70" s="13">
        <f t="shared" si="0"/>
        <v>2</v>
      </c>
      <c r="N70" s="2"/>
      <c r="O70" s="62" t="s">
        <v>2828</v>
      </c>
      <c r="P70" s="62"/>
      <c r="Q70" s="62"/>
      <c r="R70" s="2"/>
      <c r="S70" s="62">
        <v>2014</v>
      </c>
      <c r="T70" s="62"/>
      <c r="U70" s="62"/>
      <c r="V70" s="62"/>
      <c r="W70" s="2"/>
      <c r="X70" s="62">
        <v>12</v>
      </c>
      <c r="Y70" s="94"/>
      <c r="Z70" s="94"/>
      <c r="AA70" s="130">
        <f t="shared" si="1"/>
        <v>12</v>
      </c>
      <c r="AB70" s="2"/>
      <c r="AC70" s="94">
        <v>12</v>
      </c>
      <c r="AD70" s="94"/>
      <c r="AE70" s="94"/>
      <c r="AF70" s="130">
        <f t="shared" si="2"/>
        <v>12</v>
      </c>
      <c r="AG70" s="3"/>
      <c r="AH70" s="277"/>
      <c r="AI70" s="94">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9"/>
      <c r="T71" s="259"/>
      <c r="U71" s="259"/>
      <c r="V71" s="259"/>
      <c r="W71" s="2"/>
      <c r="X71" s="63"/>
      <c r="Y71" s="63"/>
      <c r="Z71" s="63"/>
      <c r="AA71" s="130">
        <f t="shared" si="1"/>
        <v>0</v>
      </c>
      <c r="AB71" s="2"/>
      <c r="AC71" s="452"/>
      <c r="AD71" s="452"/>
      <c r="AE71" s="452"/>
      <c r="AF71" s="130">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94"/>
      <c r="AD72" s="94"/>
      <c r="AE72" s="94"/>
      <c r="AF72" s="130">
        <f t="shared" si="2"/>
        <v>0</v>
      </c>
      <c r="AG72" s="3"/>
      <c r="AH72" s="277"/>
      <c r="AI72" s="94"/>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9"/>
      <c r="T73" s="259"/>
      <c r="U73" s="259"/>
      <c r="V73" s="259"/>
      <c r="W73" s="2"/>
      <c r="X73" s="63"/>
      <c r="Y73" s="63"/>
      <c r="Z73" s="63"/>
      <c r="AA73" s="130">
        <f t="shared" si="1"/>
        <v>0</v>
      </c>
      <c r="AB73" s="2"/>
      <c r="AC73" s="452"/>
      <c r="AD73" s="452"/>
      <c r="AE73" s="452"/>
      <c r="AF73" s="130">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v>0</v>
      </c>
      <c r="L74" s="167"/>
      <c r="M74" s="13">
        <f t="shared" si="0"/>
        <v>0</v>
      </c>
      <c r="N74" s="2"/>
      <c r="O74" s="62"/>
      <c r="P74" s="62"/>
      <c r="Q74" s="62" t="s">
        <v>2828</v>
      </c>
      <c r="R74" s="2"/>
      <c r="S74" s="62">
        <v>2014</v>
      </c>
      <c r="T74" s="62"/>
      <c r="U74" s="62"/>
      <c r="V74" s="62"/>
      <c r="W74" s="2"/>
      <c r="X74" s="62"/>
      <c r="Y74" s="94"/>
      <c r="Z74" s="94">
        <v>10</v>
      </c>
      <c r="AA74" s="130">
        <f t="shared" si="1"/>
        <v>10</v>
      </c>
      <c r="AB74" s="2"/>
      <c r="AC74" s="94"/>
      <c r="AD74" s="94"/>
      <c r="AE74" s="94">
        <v>0</v>
      </c>
      <c r="AF74" s="130">
        <f t="shared" si="2"/>
        <v>0</v>
      </c>
      <c r="AG74" s="3"/>
      <c r="AH74" s="277"/>
      <c r="AI74" s="94">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9"/>
      <c r="T75" s="259"/>
      <c r="U75" s="259"/>
      <c r="V75" s="259"/>
      <c r="W75" s="2"/>
      <c r="X75" s="63"/>
      <c r="Y75" s="63"/>
      <c r="Z75" s="63"/>
      <c r="AA75" s="130">
        <f t="shared" si="1"/>
        <v>0</v>
      </c>
      <c r="AB75" s="2"/>
      <c r="AC75" s="452"/>
      <c r="AD75" s="452"/>
      <c r="AE75" s="452"/>
      <c r="AF75" s="130">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94"/>
      <c r="AD76" s="94"/>
      <c r="AE76" s="94"/>
      <c r="AF76" s="130">
        <f t="shared" si="2"/>
        <v>0</v>
      </c>
      <c r="AG76" s="3"/>
      <c r="AH76" s="277"/>
      <c r="AI76" s="94"/>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v>2</v>
      </c>
      <c r="L77" s="168"/>
      <c r="M77" s="13">
        <f t="shared" si="0"/>
        <v>2</v>
      </c>
      <c r="N77" s="2"/>
      <c r="O77" s="63"/>
      <c r="P77" s="63" t="s">
        <v>2828</v>
      </c>
      <c r="Q77" s="63"/>
      <c r="R77" s="2"/>
      <c r="S77" s="259">
        <v>2014</v>
      </c>
      <c r="T77" s="259"/>
      <c r="U77" s="259"/>
      <c r="V77" s="259"/>
      <c r="W77" s="2"/>
      <c r="X77" s="63"/>
      <c r="Y77" s="63">
        <v>10</v>
      </c>
      <c r="Z77" s="63"/>
      <c r="AA77" s="130">
        <f t="shared" si="1"/>
        <v>10</v>
      </c>
      <c r="AB77" s="2"/>
      <c r="AC77" s="452"/>
      <c r="AD77" s="452">
        <v>10</v>
      </c>
      <c r="AE77" s="452"/>
      <c r="AF77" s="130">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94"/>
      <c r="AD78" s="94"/>
      <c r="AE78" s="94"/>
      <c r="AF78" s="130">
        <f t="shared" si="2"/>
        <v>0</v>
      </c>
      <c r="AG78" s="3"/>
      <c r="AH78" s="277"/>
      <c r="AI78" s="94"/>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v>6</v>
      </c>
      <c r="L79" s="168"/>
      <c r="M79" s="13">
        <f t="shared" ref="M79:M142" si="3">SUM(K79:L79)</f>
        <v>6</v>
      </c>
      <c r="N79" s="2"/>
      <c r="O79" s="63"/>
      <c r="P79" s="63" t="s">
        <v>2828</v>
      </c>
      <c r="Q79" s="63"/>
      <c r="R79" s="2"/>
      <c r="S79" s="259"/>
      <c r="T79" s="259"/>
      <c r="U79" s="259"/>
      <c r="V79" s="259"/>
      <c r="W79" s="2"/>
      <c r="X79" s="63"/>
      <c r="Y79" s="63">
        <v>18</v>
      </c>
      <c r="Z79" s="63"/>
      <c r="AA79" s="130">
        <f t="shared" ref="AA79:AA98" si="4">SUM(X79:Z79)</f>
        <v>18</v>
      </c>
      <c r="AB79" s="2"/>
      <c r="AC79" s="452"/>
      <c r="AD79" s="452">
        <v>18</v>
      </c>
      <c r="AE79" s="452"/>
      <c r="AF79" s="130">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94"/>
      <c r="AD80" s="94"/>
      <c r="AE80" s="94"/>
      <c r="AF80" s="130">
        <f t="shared" si="5"/>
        <v>0</v>
      </c>
      <c r="AG80" s="3"/>
      <c r="AH80" s="277"/>
      <c r="AI80" s="94"/>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v>0</v>
      </c>
      <c r="L81" s="168"/>
      <c r="M81" s="13">
        <f t="shared" si="3"/>
        <v>0</v>
      </c>
      <c r="N81" s="2"/>
      <c r="O81" s="63" t="s">
        <v>2828</v>
      </c>
      <c r="P81" s="63"/>
      <c r="Q81" s="63"/>
      <c r="R81" s="2"/>
      <c r="S81" s="259"/>
      <c r="T81" s="259"/>
      <c r="U81" s="259"/>
      <c r="V81" s="259"/>
      <c r="W81" s="2"/>
      <c r="X81" s="63">
        <v>7</v>
      </c>
      <c r="Y81" s="63"/>
      <c r="Z81" s="63"/>
      <c r="AA81" s="130">
        <f t="shared" si="4"/>
        <v>7</v>
      </c>
      <c r="AB81" s="2"/>
      <c r="AC81" s="452">
        <v>7</v>
      </c>
      <c r="AD81" s="452"/>
      <c r="AE81" s="452"/>
      <c r="AF81" s="130">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v>1</v>
      </c>
      <c r="L82" s="167"/>
      <c r="M82" s="13">
        <f t="shared" si="3"/>
        <v>1</v>
      </c>
      <c r="N82" s="2"/>
      <c r="O82" s="62" t="s">
        <v>2828</v>
      </c>
      <c r="P82" s="62"/>
      <c r="Q82" s="62"/>
      <c r="R82" s="2"/>
      <c r="S82" s="62"/>
      <c r="T82" s="62"/>
      <c r="U82" s="62"/>
      <c r="V82" s="62"/>
      <c r="W82" s="2"/>
      <c r="X82" s="62">
        <v>8</v>
      </c>
      <c r="Y82" s="94"/>
      <c r="Z82" s="94"/>
      <c r="AA82" s="130">
        <f t="shared" si="4"/>
        <v>8</v>
      </c>
      <c r="AB82" s="2"/>
      <c r="AC82" s="94">
        <v>8</v>
      </c>
      <c r="AD82" s="94"/>
      <c r="AE82" s="94"/>
      <c r="AF82" s="130">
        <f t="shared" si="5"/>
        <v>8</v>
      </c>
      <c r="AG82" s="3"/>
      <c r="AH82" s="277"/>
      <c r="AI82" s="94"/>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9"/>
      <c r="T83" s="259"/>
      <c r="U83" s="259"/>
      <c r="V83" s="259"/>
      <c r="W83" s="2"/>
      <c r="X83" s="63"/>
      <c r="Y83" s="63"/>
      <c r="Z83" s="63"/>
      <c r="AA83" s="130">
        <f t="shared" si="4"/>
        <v>0</v>
      </c>
      <c r="AB83" s="2"/>
      <c r="AC83" s="452"/>
      <c r="AD83" s="452"/>
      <c r="AE83" s="452"/>
      <c r="AF83" s="130">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94"/>
      <c r="AD84" s="94"/>
      <c r="AE84" s="94"/>
      <c r="AF84" s="130">
        <f t="shared" si="5"/>
        <v>0</v>
      </c>
      <c r="AG84" s="3"/>
      <c r="AH84" s="277"/>
      <c r="AI84" s="94"/>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9"/>
      <c r="T85" s="259"/>
      <c r="U85" s="259"/>
      <c r="V85" s="259"/>
      <c r="W85" s="2"/>
      <c r="X85" s="63"/>
      <c r="Y85" s="63"/>
      <c r="Z85" s="63"/>
      <c r="AA85" s="130">
        <f t="shared" si="4"/>
        <v>0</v>
      </c>
      <c r="AB85" s="2"/>
      <c r="AC85" s="452"/>
      <c r="AD85" s="452"/>
      <c r="AE85" s="452"/>
      <c r="AF85" s="130">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v>1</v>
      </c>
      <c r="L86" s="167"/>
      <c r="M86" s="13">
        <f t="shared" si="3"/>
        <v>1</v>
      </c>
      <c r="N86" s="2"/>
      <c r="O86" s="62" t="s">
        <v>2828</v>
      </c>
      <c r="P86" s="62"/>
      <c r="Q86" s="62"/>
      <c r="R86" s="2"/>
      <c r="S86" s="62"/>
      <c r="T86" s="62"/>
      <c r="U86" s="62"/>
      <c r="V86" s="62"/>
      <c r="W86" s="2"/>
      <c r="X86" s="62">
        <v>12</v>
      </c>
      <c r="Y86" s="94"/>
      <c r="Z86" s="94"/>
      <c r="AA86" s="130">
        <f t="shared" si="4"/>
        <v>12</v>
      </c>
      <c r="AB86" s="2"/>
      <c r="AC86" s="94">
        <v>12</v>
      </c>
      <c r="AD86" s="94"/>
      <c r="AE86" s="94"/>
      <c r="AF86" s="130">
        <f t="shared" si="5"/>
        <v>12</v>
      </c>
      <c r="AG86" s="3"/>
      <c r="AH86" s="277"/>
      <c r="AI86" s="94"/>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9"/>
      <c r="T87" s="259"/>
      <c r="U87" s="259"/>
      <c r="V87" s="259"/>
      <c r="W87" s="2"/>
      <c r="X87" s="63"/>
      <c r="Y87" s="63"/>
      <c r="Z87" s="63"/>
      <c r="AA87" s="130">
        <f t="shared" si="4"/>
        <v>0</v>
      </c>
      <c r="AB87" s="2"/>
      <c r="AC87" s="452"/>
      <c r="AD87" s="452"/>
      <c r="AE87" s="452"/>
      <c r="AF87" s="130">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94"/>
      <c r="AD88" s="94"/>
      <c r="AE88" s="94"/>
      <c r="AF88" s="130">
        <f t="shared" si="5"/>
        <v>0</v>
      </c>
      <c r="AG88" s="3"/>
      <c r="AH88" s="277"/>
      <c r="AI88" s="94"/>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9"/>
      <c r="T89" s="259"/>
      <c r="U89" s="259"/>
      <c r="V89" s="259"/>
      <c r="W89" s="2"/>
      <c r="X89" s="63"/>
      <c r="Y89" s="63"/>
      <c r="Z89" s="63"/>
      <c r="AA89" s="130">
        <f t="shared" si="4"/>
        <v>0</v>
      </c>
      <c r="AB89" s="2"/>
      <c r="AC89" s="452"/>
      <c r="AD89" s="452"/>
      <c r="AE89" s="452"/>
      <c r="AF89" s="130">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v>0</v>
      </c>
      <c r="L90" s="167"/>
      <c r="M90" s="13">
        <f t="shared" si="3"/>
        <v>0</v>
      </c>
      <c r="N90" s="2"/>
      <c r="O90" s="62"/>
      <c r="P90" s="62"/>
      <c r="Q90" s="62" t="s">
        <v>2828</v>
      </c>
      <c r="R90" s="2"/>
      <c r="S90" s="62"/>
      <c r="T90" s="62"/>
      <c r="U90" s="62"/>
      <c r="V90" s="62"/>
      <c r="W90" s="2"/>
      <c r="X90" s="62"/>
      <c r="Y90" s="94"/>
      <c r="Z90" s="94">
        <v>10</v>
      </c>
      <c r="AA90" s="130">
        <f t="shared" si="4"/>
        <v>10</v>
      </c>
      <c r="AB90" s="2"/>
      <c r="AC90" s="94"/>
      <c r="AD90" s="94"/>
      <c r="AE90" s="94">
        <v>0</v>
      </c>
      <c r="AF90" s="130">
        <f t="shared" si="5"/>
        <v>0</v>
      </c>
      <c r="AG90" s="3"/>
      <c r="AH90" s="277"/>
      <c r="AI90" s="94"/>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9"/>
      <c r="T91" s="259"/>
      <c r="U91" s="259"/>
      <c r="V91" s="259"/>
      <c r="W91" s="2"/>
      <c r="X91" s="63"/>
      <c r="Y91" s="63"/>
      <c r="Z91" s="63"/>
      <c r="AA91" s="130">
        <f t="shared" si="4"/>
        <v>0</v>
      </c>
      <c r="AB91" s="2"/>
      <c r="AC91" s="452"/>
      <c r="AD91" s="452"/>
      <c r="AE91" s="452"/>
      <c r="AF91" s="130">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94"/>
      <c r="AD92" s="94"/>
      <c r="AE92" s="94"/>
      <c r="AF92" s="130">
        <f t="shared" si="5"/>
        <v>0</v>
      </c>
      <c r="AG92" s="3"/>
      <c r="AH92" s="277"/>
      <c r="AI92" s="94"/>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v>0</v>
      </c>
      <c r="L93" s="168"/>
      <c r="M93" s="13">
        <f t="shared" si="3"/>
        <v>0</v>
      </c>
      <c r="N93" s="2"/>
      <c r="O93" s="63"/>
      <c r="P93" s="63" t="s">
        <v>2828</v>
      </c>
      <c r="Q93" s="63"/>
      <c r="R93" s="2"/>
      <c r="S93" s="259"/>
      <c r="T93" s="259"/>
      <c r="U93" s="259"/>
      <c r="V93" s="259"/>
      <c r="W93" s="2"/>
      <c r="X93" s="63"/>
      <c r="Y93" s="63">
        <v>10</v>
      </c>
      <c r="Z93" s="63"/>
      <c r="AA93" s="130">
        <f t="shared" si="4"/>
        <v>10</v>
      </c>
      <c r="AB93" s="2"/>
      <c r="AC93" s="452"/>
      <c r="AD93" s="452">
        <v>10</v>
      </c>
      <c r="AE93" s="452"/>
      <c r="AF93" s="130">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c r="M94" s="13">
        <f t="shared" si="3"/>
        <v>0</v>
      </c>
      <c r="N94" s="2"/>
      <c r="O94" s="62"/>
      <c r="P94" s="62"/>
      <c r="Q94" s="62"/>
      <c r="R94" s="2"/>
      <c r="S94" s="62"/>
      <c r="T94" s="62"/>
      <c r="U94" s="62"/>
      <c r="V94" s="62"/>
      <c r="W94" s="2"/>
      <c r="X94" s="62"/>
      <c r="Y94" s="94"/>
      <c r="Z94" s="94"/>
      <c r="AA94" s="130">
        <f t="shared" si="4"/>
        <v>0</v>
      </c>
      <c r="AB94" s="2"/>
      <c r="AC94" s="94"/>
      <c r="AD94" s="94"/>
      <c r="AE94" s="94"/>
      <c r="AF94" s="130">
        <f t="shared" si="5"/>
        <v>0</v>
      </c>
      <c r="AG94" s="3"/>
      <c r="AH94" s="277"/>
      <c r="AI94" s="94"/>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c r="M95" s="13">
        <f t="shared" si="3"/>
        <v>0</v>
      </c>
      <c r="N95" s="2"/>
      <c r="O95" s="63"/>
      <c r="P95" s="63"/>
      <c r="Q95" s="63"/>
      <c r="R95" s="2"/>
      <c r="S95" s="259"/>
      <c r="T95" s="259"/>
      <c r="U95" s="259"/>
      <c r="V95" s="259"/>
      <c r="W95" s="2"/>
      <c r="X95" s="63"/>
      <c r="Y95" s="63"/>
      <c r="Z95" s="63"/>
      <c r="AA95" s="130">
        <f t="shared" si="4"/>
        <v>0</v>
      </c>
      <c r="AB95" s="2"/>
      <c r="AC95" s="452"/>
      <c r="AD95" s="452"/>
      <c r="AE95" s="452"/>
      <c r="AF95" s="130">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c r="M96" s="13">
        <f t="shared" si="3"/>
        <v>0</v>
      </c>
      <c r="N96" s="2"/>
      <c r="O96" s="62"/>
      <c r="P96" s="62"/>
      <c r="Q96" s="62"/>
      <c r="R96" s="2"/>
      <c r="S96" s="62"/>
      <c r="T96" s="62"/>
      <c r="U96" s="62"/>
      <c r="V96" s="62"/>
      <c r="W96" s="2"/>
      <c r="X96" s="62"/>
      <c r="Y96" s="94"/>
      <c r="Z96" s="94"/>
      <c r="AA96" s="130">
        <f t="shared" si="4"/>
        <v>0</v>
      </c>
      <c r="AB96" s="2"/>
      <c r="AC96" s="94"/>
      <c r="AD96" s="94"/>
      <c r="AE96" s="94"/>
      <c r="AF96" s="130">
        <f t="shared" si="5"/>
        <v>0</v>
      </c>
      <c r="AG96" s="3"/>
      <c r="AH96" s="277"/>
      <c r="AI96" s="94"/>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c r="M97" s="13">
        <f t="shared" si="3"/>
        <v>0</v>
      </c>
      <c r="N97" s="2"/>
      <c r="O97" s="63"/>
      <c r="P97" s="63"/>
      <c r="Q97" s="63"/>
      <c r="R97" s="2"/>
      <c r="S97" s="259"/>
      <c r="T97" s="259"/>
      <c r="U97" s="259"/>
      <c r="V97" s="259"/>
      <c r="W97" s="2"/>
      <c r="X97" s="63"/>
      <c r="Y97" s="63"/>
      <c r="Z97" s="63"/>
      <c r="AA97" s="130">
        <f t="shared" si="4"/>
        <v>0</v>
      </c>
      <c r="AB97" s="2"/>
      <c r="AC97" s="452"/>
      <c r="AD97" s="452"/>
      <c r="AE97" s="452"/>
      <c r="AF97" s="130">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c r="M98" s="13">
        <f t="shared" si="3"/>
        <v>0</v>
      </c>
      <c r="N98" s="2"/>
      <c r="O98" s="62"/>
      <c r="P98" s="62"/>
      <c r="Q98" s="62"/>
      <c r="R98" s="2"/>
      <c r="S98" s="62"/>
      <c r="T98" s="62"/>
      <c r="U98" s="62"/>
      <c r="V98" s="62"/>
      <c r="W98" s="2"/>
      <c r="X98" s="62"/>
      <c r="Y98" s="94"/>
      <c r="Z98" s="94"/>
      <c r="AA98" s="130">
        <f t="shared" si="4"/>
        <v>0</v>
      </c>
      <c r="AB98" s="2"/>
      <c r="AC98" s="94"/>
      <c r="AD98" s="94"/>
      <c r="AE98" s="94"/>
      <c r="AF98" s="130">
        <f t="shared" si="5"/>
        <v>0</v>
      </c>
      <c r="AG98" s="3"/>
      <c r="AH98" s="277"/>
      <c r="AI98" s="94"/>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c r="M99" s="13">
        <f t="shared" si="3"/>
        <v>0</v>
      </c>
      <c r="N99" s="2"/>
      <c r="O99" s="63"/>
      <c r="P99" s="63"/>
      <c r="Q99" s="63"/>
      <c r="R99" s="2"/>
      <c r="S99" s="259"/>
      <c r="T99" s="259"/>
      <c r="U99" s="259"/>
      <c r="V99" s="259"/>
      <c r="W99" s="2"/>
      <c r="X99" s="63"/>
      <c r="Y99" s="63"/>
      <c r="Z99" s="63"/>
      <c r="AA99" s="130">
        <f t="shared" ref="AA99:AA162" si="6">SUM(X99:Z99)</f>
        <v>0</v>
      </c>
      <c r="AB99" s="2"/>
      <c r="AC99" s="452"/>
      <c r="AD99" s="452"/>
      <c r="AE99" s="452"/>
      <c r="AF99" s="130">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94"/>
      <c r="AD100" s="94"/>
      <c r="AE100" s="94"/>
      <c r="AF100" s="130">
        <f t="shared" si="7"/>
        <v>0</v>
      </c>
      <c r="AG100" s="3"/>
      <c r="AH100" s="277"/>
      <c r="AI100" s="94"/>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c r="M101" s="13">
        <f t="shared" si="3"/>
        <v>0</v>
      </c>
      <c r="N101" s="2"/>
      <c r="O101" s="63"/>
      <c r="P101" s="63"/>
      <c r="Q101" s="63"/>
      <c r="R101" s="2"/>
      <c r="S101" s="259"/>
      <c r="T101" s="259"/>
      <c r="U101" s="259"/>
      <c r="V101" s="259"/>
      <c r="W101" s="2"/>
      <c r="X101" s="63"/>
      <c r="Y101" s="63"/>
      <c r="Z101" s="63"/>
      <c r="AA101" s="130">
        <f t="shared" si="6"/>
        <v>0</v>
      </c>
      <c r="AB101" s="2"/>
      <c r="AC101" s="452"/>
      <c r="AD101" s="452"/>
      <c r="AE101" s="452"/>
      <c r="AF101" s="130">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94"/>
      <c r="AD102" s="94"/>
      <c r="AE102" s="94"/>
      <c r="AF102" s="130">
        <f t="shared" si="7"/>
        <v>0</v>
      </c>
      <c r="AG102" s="3"/>
      <c r="AH102" s="277"/>
      <c r="AI102" s="94"/>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c r="M103" s="13">
        <f t="shared" si="3"/>
        <v>0</v>
      </c>
      <c r="N103" s="2"/>
      <c r="O103" s="63"/>
      <c r="P103" s="63"/>
      <c r="Q103" s="63"/>
      <c r="R103" s="2"/>
      <c r="S103" s="259"/>
      <c r="T103" s="259"/>
      <c r="U103" s="259"/>
      <c r="V103" s="259"/>
      <c r="W103" s="2"/>
      <c r="X103" s="63"/>
      <c r="Y103" s="63"/>
      <c r="Z103" s="63"/>
      <c r="AA103" s="130">
        <f t="shared" si="6"/>
        <v>0</v>
      </c>
      <c r="AB103" s="2"/>
      <c r="AC103" s="452"/>
      <c r="AD103" s="452"/>
      <c r="AE103" s="452"/>
      <c r="AF103" s="130">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c r="M104" s="13">
        <f t="shared" si="3"/>
        <v>0</v>
      </c>
      <c r="N104" s="2"/>
      <c r="O104" s="62"/>
      <c r="P104" s="62"/>
      <c r="Q104" s="62"/>
      <c r="R104" s="2"/>
      <c r="S104" s="62"/>
      <c r="T104" s="62"/>
      <c r="U104" s="62"/>
      <c r="V104" s="62"/>
      <c r="W104" s="2"/>
      <c r="X104" s="62"/>
      <c r="Y104" s="94"/>
      <c r="Z104" s="94"/>
      <c r="AA104" s="130">
        <f t="shared" si="6"/>
        <v>0</v>
      </c>
      <c r="AB104" s="2"/>
      <c r="AC104" s="94"/>
      <c r="AD104" s="94"/>
      <c r="AE104" s="94"/>
      <c r="AF104" s="130">
        <f t="shared" si="7"/>
        <v>0</v>
      </c>
      <c r="AG104" s="3"/>
      <c r="AH104" s="277"/>
      <c r="AI104" s="94"/>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c r="M105" s="13">
        <f t="shared" si="3"/>
        <v>0</v>
      </c>
      <c r="N105" s="2"/>
      <c r="O105" s="63"/>
      <c r="P105" s="63"/>
      <c r="Q105" s="63"/>
      <c r="R105" s="2"/>
      <c r="S105" s="259"/>
      <c r="T105" s="259"/>
      <c r="U105" s="259"/>
      <c r="V105" s="259"/>
      <c r="W105" s="2"/>
      <c r="X105" s="63"/>
      <c r="Y105" s="63"/>
      <c r="Z105" s="63"/>
      <c r="AA105" s="130">
        <f t="shared" si="6"/>
        <v>0</v>
      </c>
      <c r="AB105" s="2"/>
      <c r="AC105" s="452"/>
      <c r="AD105" s="452"/>
      <c r="AE105" s="452"/>
      <c r="AF105" s="130">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c r="M106" s="13">
        <f t="shared" si="3"/>
        <v>0</v>
      </c>
      <c r="N106" s="2"/>
      <c r="O106" s="62"/>
      <c r="P106" s="62"/>
      <c r="Q106" s="62"/>
      <c r="R106" s="2"/>
      <c r="S106" s="62"/>
      <c r="T106" s="62"/>
      <c r="U106" s="62"/>
      <c r="V106" s="62"/>
      <c r="W106" s="2"/>
      <c r="X106" s="62"/>
      <c r="Y106" s="94"/>
      <c r="Z106" s="94"/>
      <c r="AA106" s="130">
        <f t="shared" si="6"/>
        <v>0</v>
      </c>
      <c r="AB106" s="2"/>
      <c r="AC106" s="94"/>
      <c r="AD106" s="94"/>
      <c r="AE106" s="94"/>
      <c r="AF106" s="130">
        <f t="shared" si="7"/>
        <v>0</v>
      </c>
      <c r="AG106" s="3"/>
      <c r="AH106" s="277"/>
      <c r="AI106" s="94"/>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9"/>
      <c r="T107" s="259"/>
      <c r="U107" s="259"/>
      <c r="V107" s="259"/>
      <c r="W107" s="2"/>
      <c r="X107" s="63"/>
      <c r="Y107" s="63"/>
      <c r="Z107" s="63"/>
      <c r="AA107" s="130">
        <f t="shared" si="6"/>
        <v>0</v>
      </c>
      <c r="AB107" s="2"/>
      <c r="AC107" s="452"/>
      <c r="AD107" s="452"/>
      <c r="AE107" s="452"/>
      <c r="AF107" s="130">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c r="M108" s="13">
        <f t="shared" si="3"/>
        <v>0</v>
      </c>
      <c r="N108" s="2"/>
      <c r="O108" s="62"/>
      <c r="P108" s="62"/>
      <c r="Q108" s="62"/>
      <c r="R108" s="2"/>
      <c r="S108" s="62"/>
      <c r="T108" s="62"/>
      <c r="U108" s="62"/>
      <c r="V108" s="62"/>
      <c r="W108" s="2"/>
      <c r="X108" s="62"/>
      <c r="Y108" s="94"/>
      <c r="Z108" s="94"/>
      <c r="AA108" s="130">
        <f t="shared" si="6"/>
        <v>0</v>
      </c>
      <c r="AB108" s="2"/>
      <c r="AC108" s="94"/>
      <c r="AD108" s="94"/>
      <c r="AE108" s="94"/>
      <c r="AF108" s="130">
        <f t="shared" si="7"/>
        <v>0</v>
      </c>
      <c r="AG108" s="3"/>
      <c r="AH108" s="277"/>
      <c r="AI108" s="94"/>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c r="M109" s="13">
        <f t="shared" si="3"/>
        <v>0</v>
      </c>
      <c r="N109" s="2"/>
      <c r="O109" s="63"/>
      <c r="P109" s="63"/>
      <c r="Q109" s="63"/>
      <c r="R109" s="2"/>
      <c r="S109" s="259"/>
      <c r="T109" s="259"/>
      <c r="U109" s="259"/>
      <c r="V109" s="259"/>
      <c r="W109" s="2"/>
      <c r="X109" s="63"/>
      <c r="Y109" s="63"/>
      <c r="Z109" s="63"/>
      <c r="AA109" s="130">
        <f t="shared" si="6"/>
        <v>0</v>
      </c>
      <c r="AB109" s="2"/>
      <c r="AC109" s="452"/>
      <c r="AD109" s="452"/>
      <c r="AE109" s="452"/>
      <c r="AF109" s="130">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c r="M110" s="13">
        <f t="shared" si="3"/>
        <v>0</v>
      </c>
      <c r="N110" s="2"/>
      <c r="O110" s="62"/>
      <c r="P110" s="62"/>
      <c r="Q110" s="62"/>
      <c r="R110" s="2"/>
      <c r="S110" s="62"/>
      <c r="T110" s="62"/>
      <c r="U110" s="62"/>
      <c r="V110" s="62"/>
      <c r="W110" s="2"/>
      <c r="X110" s="62"/>
      <c r="Y110" s="94"/>
      <c r="Z110" s="94"/>
      <c r="AA110" s="130">
        <f t="shared" si="6"/>
        <v>0</v>
      </c>
      <c r="AB110" s="2"/>
      <c r="AC110" s="94"/>
      <c r="AD110" s="94"/>
      <c r="AE110" s="94"/>
      <c r="AF110" s="130">
        <f t="shared" si="7"/>
        <v>0</v>
      </c>
      <c r="AG110" s="3"/>
      <c r="AH110" s="277"/>
      <c r="AI110" s="94"/>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c r="M111" s="13">
        <f t="shared" si="3"/>
        <v>0</v>
      </c>
      <c r="N111" s="2"/>
      <c r="O111" s="63"/>
      <c r="P111" s="63"/>
      <c r="Q111" s="63"/>
      <c r="R111" s="2"/>
      <c r="S111" s="259"/>
      <c r="T111" s="259"/>
      <c r="U111" s="259"/>
      <c r="V111" s="259"/>
      <c r="W111" s="2"/>
      <c r="X111" s="63"/>
      <c r="Y111" s="63"/>
      <c r="Z111" s="63"/>
      <c r="AA111" s="130">
        <f t="shared" si="6"/>
        <v>0</v>
      </c>
      <c r="AB111" s="2"/>
      <c r="AC111" s="452"/>
      <c r="AD111" s="452"/>
      <c r="AE111" s="452"/>
      <c r="AF111" s="130">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c r="M112" s="13">
        <f t="shared" si="3"/>
        <v>0</v>
      </c>
      <c r="N112" s="2"/>
      <c r="O112" s="62"/>
      <c r="P112" s="62"/>
      <c r="Q112" s="62"/>
      <c r="R112" s="2"/>
      <c r="S112" s="62"/>
      <c r="T112" s="62"/>
      <c r="U112" s="62"/>
      <c r="V112" s="62"/>
      <c r="W112" s="2"/>
      <c r="X112" s="62"/>
      <c r="Y112" s="94"/>
      <c r="Z112" s="94"/>
      <c r="AA112" s="130">
        <f t="shared" si="6"/>
        <v>0</v>
      </c>
      <c r="AB112" s="2"/>
      <c r="AC112" s="94"/>
      <c r="AD112" s="94"/>
      <c r="AE112" s="94"/>
      <c r="AF112" s="130">
        <f t="shared" si="7"/>
        <v>0</v>
      </c>
      <c r="AG112" s="3"/>
      <c r="AH112" s="277"/>
      <c r="AI112" s="94"/>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c r="M113" s="13">
        <f t="shared" si="3"/>
        <v>0</v>
      </c>
      <c r="N113" s="2"/>
      <c r="O113" s="63"/>
      <c r="P113" s="63"/>
      <c r="Q113" s="63"/>
      <c r="R113" s="2"/>
      <c r="S113" s="259"/>
      <c r="T113" s="259"/>
      <c r="U113" s="259"/>
      <c r="V113" s="259"/>
      <c r="W113" s="2"/>
      <c r="X113" s="63"/>
      <c r="Y113" s="63"/>
      <c r="Z113" s="63"/>
      <c r="AA113" s="130">
        <f t="shared" si="6"/>
        <v>0</v>
      </c>
      <c r="AB113" s="2"/>
      <c r="AC113" s="452"/>
      <c r="AD113" s="452"/>
      <c r="AE113" s="452"/>
      <c r="AF113" s="130">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94"/>
      <c r="AD114" s="94"/>
      <c r="AE114" s="94"/>
      <c r="AF114" s="130">
        <f t="shared" si="7"/>
        <v>0</v>
      </c>
      <c r="AG114" s="3"/>
      <c r="AH114" s="277"/>
      <c r="AI114" s="94"/>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c r="M115" s="13">
        <f t="shared" si="3"/>
        <v>0</v>
      </c>
      <c r="N115" s="2"/>
      <c r="O115" s="63"/>
      <c r="P115" s="63"/>
      <c r="Q115" s="63"/>
      <c r="R115" s="2"/>
      <c r="S115" s="259"/>
      <c r="T115" s="259"/>
      <c r="U115" s="259"/>
      <c r="V115" s="259"/>
      <c r="W115" s="2"/>
      <c r="X115" s="63"/>
      <c r="Y115" s="63"/>
      <c r="Z115" s="63"/>
      <c r="AA115" s="130">
        <f t="shared" si="6"/>
        <v>0</v>
      </c>
      <c r="AB115" s="2"/>
      <c r="AC115" s="452"/>
      <c r="AD115" s="452"/>
      <c r="AE115" s="452"/>
      <c r="AF115" s="130">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94"/>
      <c r="AD116" s="94"/>
      <c r="AE116" s="94"/>
      <c r="AF116" s="130">
        <f t="shared" si="7"/>
        <v>0</v>
      </c>
      <c r="AG116" s="3"/>
      <c r="AH116" s="277"/>
      <c r="AI116" s="94"/>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9"/>
      <c r="T117" s="259"/>
      <c r="U117" s="259"/>
      <c r="V117" s="259"/>
      <c r="W117" s="2"/>
      <c r="X117" s="63"/>
      <c r="Y117" s="63"/>
      <c r="Z117" s="63"/>
      <c r="AA117" s="130">
        <f t="shared" si="6"/>
        <v>0</v>
      </c>
      <c r="AB117" s="2"/>
      <c r="AC117" s="452"/>
      <c r="AD117" s="452"/>
      <c r="AE117" s="452"/>
      <c r="AF117" s="130">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c r="M118" s="13">
        <f t="shared" si="3"/>
        <v>0</v>
      </c>
      <c r="N118" s="2"/>
      <c r="O118" s="62"/>
      <c r="P118" s="62"/>
      <c r="Q118" s="62"/>
      <c r="R118" s="2"/>
      <c r="S118" s="62"/>
      <c r="T118" s="62"/>
      <c r="U118" s="62"/>
      <c r="V118" s="62"/>
      <c r="W118" s="2"/>
      <c r="X118" s="62"/>
      <c r="Y118" s="94"/>
      <c r="Z118" s="94"/>
      <c r="AA118" s="130">
        <f t="shared" si="6"/>
        <v>0</v>
      </c>
      <c r="AB118" s="2"/>
      <c r="AC118" s="94"/>
      <c r="AD118" s="94"/>
      <c r="AE118" s="94"/>
      <c r="AF118" s="130">
        <f t="shared" si="7"/>
        <v>0</v>
      </c>
      <c r="AG118" s="3"/>
      <c r="AH118" s="277"/>
      <c r="AI118" s="94"/>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9"/>
      <c r="T119" s="259"/>
      <c r="U119" s="259"/>
      <c r="V119" s="259"/>
      <c r="W119" s="2"/>
      <c r="X119" s="63"/>
      <c r="Y119" s="63"/>
      <c r="Z119" s="63"/>
      <c r="AA119" s="130">
        <f t="shared" si="6"/>
        <v>0</v>
      </c>
      <c r="AB119" s="2"/>
      <c r="AC119" s="452"/>
      <c r="AD119" s="452"/>
      <c r="AE119" s="452"/>
      <c r="AF119" s="130">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c r="M120" s="13">
        <f t="shared" si="3"/>
        <v>0</v>
      </c>
      <c r="N120" s="2"/>
      <c r="O120" s="62"/>
      <c r="P120" s="62"/>
      <c r="Q120" s="62"/>
      <c r="R120" s="2"/>
      <c r="S120" s="62"/>
      <c r="T120" s="62"/>
      <c r="U120" s="62"/>
      <c r="V120" s="62"/>
      <c r="W120" s="2"/>
      <c r="X120" s="62"/>
      <c r="Y120" s="94"/>
      <c r="Z120" s="94"/>
      <c r="AA120" s="130">
        <f t="shared" si="6"/>
        <v>0</v>
      </c>
      <c r="AB120" s="2"/>
      <c r="AC120" s="94"/>
      <c r="AD120" s="94"/>
      <c r="AE120" s="94"/>
      <c r="AF120" s="130">
        <f t="shared" si="7"/>
        <v>0</v>
      </c>
      <c r="AG120" s="3"/>
      <c r="AH120" s="277"/>
      <c r="AI120" s="94"/>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c r="M121" s="13">
        <f t="shared" si="3"/>
        <v>0</v>
      </c>
      <c r="N121" s="2"/>
      <c r="O121" s="63"/>
      <c r="P121" s="63"/>
      <c r="Q121" s="63"/>
      <c r="R121" s="2"/>
      <c r="S121" s="259"/>
      <c r="T121" s="259"/>
      <c r="U121" s="259"/>
      <c r="V121" s="259"/>
      <c r="W121" s="2"/>
      <c r="X121" s="63"/>
      <c r="Y121" s="63"/>
      <c r="Z121" s="63"/>
      <c r="AA121" s="130">
        <f t="shared" si="6"/>
        <v>0</v>
      </c>
      <c r="AB121" s="2"/>
      <c r="AC121" s="452"/>
      <c r="AD121" s="452"/>
      <c r="AE121" s="452"/>
      <c r="AF121" s="130">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94"/>
      <c r="AD122" s="94"/>
      <c r="AE122" s="94"/>
      <c r="AF122" s="130">
        <f t="shared" si="7"/>
        <v>0</v>
      </c>
      <c r="AG122" s="3"/>
      <c r="AH122" s="277"/>
      <c r="AI122" s="94"/>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9"/>
      <c r="T123" s="259"/>
      <c r="U123" s="259"/>
      <c r="V123" s="259"/>
      <c r="W123" s="2"/>
      <c r="X123" s="63"/>
      <c r="Y123" s="63"/>
      <c r="Z123" s="63"/>
      <c r="AA123" s="130">
        <f t="shared" si="6"/>
        <v>0</v>
      </c>
      <c r="AB123" s="2"/>
      <c r="AC123" s="452"/>
      <c r="AD123" s="452"/>
      <c r="AE123" s="452"/>
      <c r="AF123" s="130">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94"/>
      <c r="AD124" s="94"/>
      <c r="AE124" s="94"/>
      <c r="AF124" s="130">
        <f t="shared" si="7"/>
        <v>0</v>
      </c>
      <c r="AG124" s="3"/>
      <c r="AH124" s="277"/>
      <c r="AI124" s="94"/>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9"/>
      <c r="T125" s="259"/>
      <c r="U125" s="259"/>
      <c r="V125" s="259"/>
      <c r="W125" s="2"/>
      <c r="X125" s="63"/>
      <c r="Y125" s="63"/>
      <c r="Z125" s="63"/>
      <c r="AA125" s="130">
        <f t="shared" si="6"/>
        <v>0</v>
      </c>
      <c r="AB125" s="2"/>
      <c r="AC125" s="452"/>
      <c r="AD125" s="452"/>
      <c r="AE125" s="452"/>
      <c r="AF125" s="130">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c r="M126" s="13">
        <f t="shared" si="3"/>
        <v>0</v>
      </c>
      <c r="N126" s="2"/>
      <c r="O126" s="62"/>
      <c r="P126" s="62"/>
      <c r="Q126" s="62"/>
      <c r="R126" s="2"/>
      <c r="S126" s="62"/>
      <c r="T126" s="62"/>
      <c r="U126" s="62"/>
      <c r="V126" s="62"/>
      <c r="W126" s="2"/>
      <c r="X126" s="62"/>
      <c r="Y126" s="94"/>
      <c r="Z126" s="94"/>
      <c r="AA126" s="130">
        <f t="shared" si="6"/>
        <v>0</v>
      </c>
      <c r="AB126" s="2"/>
      <c r="AC126" s="94"/>
      <c r="AD126" s="94"/>
      <c r="AE126" s="94"/>
      <c r="AF126" s="130">
        <f t="shared" si="7"/>
        <v>0</v>
      </c>
      <c r="AG126" s="3"/>
      <c r="AH126" s="277"/>
      <c r="AI126" s="94"/>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c r="M127" s="13">
        <f t="shared" si="3"/>
        <v>0</v>
      </c>
      <c r="N127" s="2"/>
      <c r="O127" s="63"/>
      <c r="P127" s="63"/>
      <c r="Q127" s="63"/>
      <c r="R127" s="2"/>
      <c r="S127" s="259"/>
      <c r="T127" s="259"/>
      <c r="U127" s="259"/>
      <c r="V127" s="259"/>
      <c r="W127" s="2"/>
      <c r="X127" s="63"/>
      <c r="Y127" s="63"/>
      <c r="Z127" s="63"/>
      <c r="AA127" s="130">
        <f t="shared" si="6"/>
        <v>0</v>
      </c>
      <c r="AB127" s="2"/>
      <c r="AC127" s="452"/>
      <c r="AD127" s="452"/>
      <c r="AE127" s="452"/>
      <c r="AF127" s="130">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c r="M128" s="13">
        <f t="shared" si="3"/>
        <v>0</v>
      </c>
      <c r="N128" s="2"/>
      <c r="O128" s="62"/>
      <c r="P128" s="62"/>
      <c r="Q128" s="62"/>
      <c r="R128" s="2"/>
      <c r="S128" s="62"/>
      <c r="T128" s="62"/>
      <c r="U128" s="62"/>
      <c r="V128" s="62"/>
      <c r="W128" s="2"/>
      <c r="X128" s="62"/>
      <c r="Y128" s="94"/>
      <c r="Z128" s="94"/>
      <c r="AA128" s="130">
        <f t="shared" si="6"/>
        <v>0</v>
      </c>
      <c r="AB128" s="2"/>
      <c r="AC128" s="94"/>
      <c r="AD128" s="94"/>
      <c r="AE128" s="94"/>
      <c r="AF128" s="130">
        <f t="shared" si="7"/>
        <v>0</v>
      </c>
      <c r="AG128" s="3"/>
      <c r="AH128" s="277"/>
      <c r="AI128" s="94"/>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9"/>
      <c r="T129" s="259"/>
      <c r="U129" s="259"/>
      <c r="V129" s="259"/>
      <c r="W129" s="2"/>
      <c r="X129" s="63"/>
      <c r="Y129" s="63"/>
      <c r="Z129" s="63"/>
      <c r="AA129" s="130">
        <f t="shared" si="6"/>
        <v>0</v>
      </c>
      <c r="AB129" s="2"/>
      <c r="AC129" s="452"/>
      <c r="AD129" s="452"/>
      <c r="AE129" s="452"/>
      <c r="AF129" s="130">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94"/>
      <c r="AD130" s="94"/>
      <c r="AE130" s="94"/>
      <c r="AF130" s="130">
        <f t="shared" si="7"/>
        <v>0</v>
      </c>
      <c r="AG130" s="3"/>
      <c r="AH130" s="277"/>
      <c r="AI130" s="94"/>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9"/>
      <c r="T131" s="259"/>
      <c r="U131" s="259"/>
      <c r="V131" s="259"/>
      <c r="W131" s="2"/>
      <c r="X131" s="63"/>
      <c r="Y131" s="63"/>
      <c r="Z131" s="63"/>
      <c r="AA131" s="130">
        <f t="shared" si="6"/>
        <v>0</v>
      </c>
      <c r="AB131" s="2"/>
      <c r="AC131" s="452"/>
      <c r="AD131" s="452"/>
      <c r="AE131" s="452"/>
      <c r="AF131" s="130">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94"/>
      <c r="AD132" s="94"/>
      <c r="AE132" s="94"/>
      <c r="AF132" s="130">
        <f t="shared" si="7"/>
        <v>0</v>
      </c>
      <c r="AG132" s="3"/>
      <c r="AH132" s="277"/>
      <c r="AI132" s="94"/>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9"/>
      <c r="T133" s="259"/>
      <c r="U133" s="259"/>
      <c r="V133" s="259"/>
      <c r="W133" s="2"/>
      <c r="X133" s="63"/>
      <c r="Y133" s="63"/>
      <c r="Z133" s="63"/>
      <c r="AA133" s="130">
        <f t="shared" si="6"/>
        <v>0</v>
      </c>
      <c r="AB133" s="2"/>
      <c r="AC133" s="452"/>
      <c r="AD133" s="452"/>
      <c r="AE133" s="452"/>
      <c r="AF133" s="130">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94"/>
      <c r="AD134" s="94"/>
      <c r="AE134" s="94"/>
      <c r="AF134" s="130">
        <f t="shared" si="7"/>
        <v>0</v>
      </c>
      <c r="AG134" s="3"/>
      <c r="AH134" s="277"/>
      <c r="AI134" s="94"/>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9"/>
      <c r="T135" s="259"/>
      <c r="U135" s="259"/>
      <c r="V135" s="259"/>
      <c r="W135" s="2"/>
      <c r="X135" s="63"/>
      <c r="Y135" s="63"/>
      <c r="Z135" s="63"/>
      <c r="AA135" s="130">
        <f t="shared" si="6"/>
        <v>0</v>
      </c>
      <c r="AB135" s="2"/>
      <c r="AC135" s="452"/>
      <c r="AD135" s="452"/>
      <c r="AE135" s="452"/>
      <c r="AF135" s="130">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94"/>
      <c r="AD136" s="94"/>
      <c r="AE136" s="94"/>
      <c r="AF136" s="130">
        <f t="shared" si="7"/>
        <v>0</v>
      </c>
      <c r="AG136" s="3"/>
      <c r="AH136" s="277"/>
      <c r="AI136" s="94"/>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9"/>
      <c r="T137" s="259"/>
      <c r="U137" s="259"/>
      <c r="V137" s="259"/>
      <c r="W137" s="2"/>
      <c r="X137" s="63"/>
      <c r="Y137" s="63"/>
      <c r="Z137" s="63"/>
      <c r="AA137" s="130">
        <f t="shared" si="6"/>
        <v>0</v>
      </c>
      <c r="AB137" s="2"/>
      <c r="AC137" s="452"/>
      <c r="AD137" s="452"/>
      <c r="AE137" s="452"/>
      <c r="AF137" s="130">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94"/>
      <c r="AD138" s="94"/>
      <c r="AE138" s="94"/>
      <c r="AF138" s="130">
        <f t="shared" si="7"/>
        <v>0</v>
      </c>
      <c r="AG138" s="3"/>
      <c r="AH138" s="277"/>
      <c r="AI138" s="94"/>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9"/>
      <c r="T139" s="259"/>
      <c r="U139" s="259"/>
      <c r="V139" s="259"/>
      <c r="W139" s="2"/>
      <c r="X139" s="63"/>
      <c r="Y139" s="63"/>
      <c r="Z139" s="63"/>
      <c r="AA139" s="130">
        <f t="shared" si="6"/>
        <v>0</v>
      </c>
      <c r="AB139" s="2"/>
      <c r="AC139" s="452"/>
      <c r="AD139" s="452"/>
      <c r="AE139" s="452"/>
      <c r="AF139" s="130">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94"/>
      <c r="AD140" s="94"/>
      <c r="AE140" s="94"/>
      <c r="AF140" s="130">
        <f t="shared" si="7"/>
        <v>0</v>
      </c>
      <c r="AG140" s="3"/>
      <c r="AH140" s="277"/>
      <c r="AI140" s="94"/>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9"/>
      <c r="T141" s="259"/>
      <c r="U141" s="259"/>
      <c r="V141" s="259"/>
      <c r="W141" s="2"/>
      <c r="X141" s="63"/>
      <c r="Y141" s="63"/>
      <c r="Z141" s="63"/>
      <c r="AA141" s="130">
        <f t="shared" si="6"/>
        <v>0</v>
      </c>
      <c r="AB141" s="2"/>
      <c r="AC141" s="452"/>
      <c r="AD141" s="452"/>
      <c r="AE141" s="452"/>
      <c r="AF141" s="130">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94"/>
      <c r="AD142" s="94"/>
      <c r="AE142" s="94"/>
      <c r="AF142" s="130">
        <f t="shared" si="7"/>
        <v>0</v>
      </c>
      <c r="AG142" s="3"/>
      <c r="AH142" s="277"/>
      <c r="AI142" s="94"/>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9"/>
      <c r="T143" s="259"/>
      <c r="U143" s="259"/>
      <c r="V143" s="259"/>
      <c r="W143" s="2"/>
      <c r="X143" s="63"/>
      <c r="Y143" s="63"/>
      <c r="Z143" s="63"/>
      <c r="AA143" s="130">
        <f t="shared" si="6"/>
        <v>0</v>
      </c>
      <c r="AB143" s="2"/>
      <c r="AC143" s="452"/>
      <c r="AD143" s="452"/>
      <c r="AE143" s="452"/>
      <c r="AF143" s="130">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94"/>
      <c r="AD144" s="94"/>
      <c r="AE144" s="94"/>
      <c r="AF144" s="130">
        <f t="shared" si="7"/>
        <v>0</v>
      </c>
      <c r="AG144" s="3"/>
      <c r="AH144" s="277"/>
      <c r="AI144" s="94"/>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v>9</v>
      </c>
      <c r="M145" s="13">
        <f t="shared" si="8"/>
        <v>9</v>
      </c>
      <c r="N145" s="2"/>
      <c r="O145" s="63"/>
      <c r="P145" s="63" t="s">
        <v>2828</v>
      </c>
      <c r="Q145" s="63"/>
      <c r="R145" s="2"/>
      <c r="S145" s="259">
        <v>2014</v>
      </c>
      <c r="T145" s="259"/>
      <c r="U145" s="259"/>
      <c r="V145" s="259"/>
      <c r="W145" s="2"/>
      <c r="X145" s="63"/>
      <c r="Y145" s="63">
        <v>18</v>
      </c>
      <c r="Z145" s="63"/>
      <c r="AA145" s="130">
        <f t="shared" si="6"/>
        <v>18</v>
      </c>
      <c r="AB145" s="2"/>
      <c r="AC145" s="452"/>
      <c r="AD145" s="452">
        <v>18</v>
      </c>
      <c r="AE145" s="452"/>
      <c r="AF145" s="130">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94"/>
      <c r="AD146" s="94"/>
      <c r="AE146" s="94"/>
      <c r="AF146" s="130">
        <f t="shared" si="7"/>
        <v>0</v>
      </c>
      <c r="AG146" s="3"/>
      <c r="AH146" s="277"/>
      <c r="AI146" s="94"/>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v>6</v>
      </c>
      <c r="M147" s="13">
        <f t="shared" si="8"/>
        <v>6</v>
      </c>
      <c r="N147" s="2"/>
      <c r="O147" s="63"/>
      <c r="P147" s="63" t="s">
        <v>2828</v>
      </c>
      <c r="Q147" s="63"/>
      <c r="R147" s="2"/>
      <c r="S147" s="259">
        <v>2014</v>
      </c>
      <c r="T147" s="259"/>
      <c r="U147" s="259"/>
      <c r="V147" s="259"/>
      <c r="W147" s="2"/>
      <c r="X147" s="63"/>
      <c r="Y147" s="63"/>
      <c r="Z147" s="63"/>
      <c r="AA147" s="130">
        <f t="shared" si="6"/>
        <v>0</v>
      </c>
      <c r="AB147" s="2"/>
      <c r="AC147" s="452"/>
      <c r="AD147" s="452"/>
      <c r="AE147" s="452"/>
      <c r="AF147" s="130">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v>0</v>
      </c>
      <c r="M148" s="13">
        <f t="shared" si="8"/>
        <v>0</v>
      </c>
      <c r="N148" s="2"/>
      <c r="O148" s="62" t="s">
        <v>2828</v>
      </c>
      <c r="P148" s="62"/>
      <c r="Q148" s="62"/>
      <c r="R148" s="2"/>
      <c r="S148" s="62">
        <v>2014</v>
      </c>
      <c r="T148" s="62"/>
      <c r="U148" s="62"/>
      <c r="V148" s="62"/>
      <c r="W148" s="2"/>
      <c r="X148" s="62">
        <v>7</v>
      </c>
      <c r="Y148" s="94"/>
      <c r="Z148" s="94"/>
      <c r="AA148" s="130">
        <f t="shared" si="6"/>
        <v>7</v>
      </c>
      <c r="AB148" s="2"/>
      <c r="AC148" s="94">
        <v>7</v>
      </c>
      <c r="AD148" s="94"/>
      <c r="AE148" s="94"/>
      <c r="AF148" s="130">
        <f t="shared" si="7"/>
        <v>7</v>
      </c>
      <c r="AG148" s="3"/>
      <c r="AH148" s="277"/>
      <c r="AI148" s="94">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v>2</v>
      </c>
      <c r="M149" s="13">
        <f t="shared" si="8"/>
        <v>2</v>
      </c>
      <c r="N149" s="2"/>
      <c r="O149" s="63" t="s">
        <v>2828</v>
      </c>
      <c r="P149" s="63"/>
      <c r="Q149" s="63"/>
      <c r="R149" s="2"/>
      <c r="S149" s="259">
        <v>2014</v>
      </c>
      <c r="T149" s="259"/>
      <c r="U149" s="259"/>
      <c r="V149" s="259"/>
      <c r="W149" s="2"/>
      <c r="X149" s="63">
        <v>12</v>
      </c>
      <c r="Y149" s="63"/>
      <c r="Z149" s="63"/>
      <c r="AA149" s="130">
        <f t="shared" si="6"/>
        <v>12</v>
      </c>
      <c r="AB149" s="2"/>
      <c r="AC149" s="452">
        <v>12</v>
      </c>
      <c r="AD149" s="452"/>
      <c r="AE149" s="452"/>
      <c r="AF149" s="130">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94"/>
      <c r="AD150" s="94"/>
      <c r="AE150" s="94"/>
      <c r="AF150" s="130">
        <f t="shared" si="7"/>
        <v>0</v>
      </c>
      <c r="AG150" s="3"/>
      <c r="AH150" s="277"/>
      <c r="AI150" s="94"/>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9"/>
      <c r="T151" s="259"/>
      <c r="U151" s="259"/>
      <c r="V151" s="259"/>
      <c r="W151" s="2"/>
      <c r="X151" s="63"/>
      <c r="Y151" s="63"/>
      <c r="Z151" s="63"/>
      <c r="AA151" s="130">
        <f t="shared" si="6"/>
        <v>0</v>
      </c>
      <c r="AB151" s="2"/>
      <c r="AC151" s="452"/>
      <c r="AD151" s="452"/>
      <c r="AE151" s="452"/>
      <c r="AF151" s="130">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94"/>
      <c r="AD152" s="94"/>
      <c r="AE152" s="94"/>
      <c r="AF152" s="130">
        <f t="shared" si="7"/>
        <v>0</v>
      </c>
      <c r="AG152" s="3"/>
      <c r="AH152" s="277"/>
      <c r="AI152" s="94"/>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9"/>
      <c r="T153" s="259"/>
      <c r="U153" s="259"/>
      <c r="V153" s="259"/>
      <c r="W153" s="2"/>
      <c r="X153" s="63"/>
      <c r="Y153" s="63"/>
      <c r="Z153" s="63"/>
      <c r="AA153" s="130">
        <f t="shared" si="6"/>
        <v>0</v>
      </c>
      <c r="AB153" s="2"/>
      <c r="AC153" s="452"/>
      <c r="AD153" s="452"/>
      <c r="AE153" s="452"/>
      <c r="AF153" s="130">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v>0</v>
      </c>
      <c r="M154" s="13">
        <f t="shared" si="8"/>
        <v>0</v>
      </c>
      <c r="N154" s="2"/>
      <c r="O154" s="62" t="s">
        <v>2828</v>
      </c>
      <c r="P154" s="62"/>
      <c r="Q154" s="62"/>
      <c r="R154" s="2"/>
      <c r="S154" s="62">
        <v>2014</v>
      </c>
      <c r="T154" s="62"/>
      <c r="U154" s="62"/>
      <c r="V154" s="62"/>
      <c r="W154" s="2"/>
      <c r="X154" s="62"/>
      <c r="Y154" s="94"/>
      <c r="Z154" s="94"/>
      <c r="AA154" s="130">
        <f t="shared" si="6"/>
        <v>0</v>
      </c>
      <c r="AB154" s="2"/>
      <c r="AC154" s="94"/>
      <c r="AD154" s="94"/>
      <c r="AE154" s="94"/>
      <c r="AF154" s="130">
        <f t="shared" si="7"/>
        <v>0</v>
      </c>
      <c r="AG154" s="3"/>
      <c r="AH154" s="277"/>
      <c r="AI154" s="94"/>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v>0</v>
      </c>
      <c r="M155" s="13">
        <f t="shared" si="8"/>
        <v>0</v>
      </c>
      <c r="N155" s="2"/>
      <c r="O155" s="63"/>
      <c r="P155" s="63"/>
      <c r="Q155" s="63" t="s">
        <v>2828</v>
      </c>
      <c r="R155" s="2"/>
      <c r="S155" s="259">
        <v>2014</v>
      </c>
      <c r="T155" s="259"/>
      <c r="U155" s="259"/>
      <c r="V155" s="259"/>
      <c r="W155" s="2"/>
      <c r="X155" s="63"/>
      <c r="Y155" s="63"/>
      <c r="Z155" s="63">
        <v>14</v>
      </c>
      <c r="AA155" s="130">
        <f t="shared" si="6"/>
        <v>14</v>
      </c>
      <c r="AB155" s="2"/>
      <c r="AC155" s="452"/>
      <c r="AD155" s="452"/>
      <c r="AE155" s="452">
        <v>0</v>
      </c>
      <c r="AF155" s="130">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94"/>
      <c r="AD156" s="94"/>
      <c r="AE156" s="94"/>
      <c r="AF156" s="130">
        <f t="shared" si="7"/>
        <v>0</v>
      </c>
      <c r="AG156" s="3"/>
      <c r="AH156" s="277"/>
      <c r="AI156" s="94"/>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9"/>
      <c r="T157" s="259"/>
      <c r="U157" s="259"/>
      <c r="V157" s="259"/>
      <c r="W157" s="2"/>
      <c r="X157" s="63"/>
      <c r="Y157" s="63"/>
      <c r="Z157" s="63"/>
      <c r="AA157" s="130">
        <f t="shared" si="6"/>
        <v>0</v>
      </c>
      <c r="AB157" s="2"/>
      <c r="AC157" s="452"/>
      <c r="AD157" s="452"/>
      <c r="AE157" s="452"/>
      <c r="AF157" s="130">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94"/>
      <c r="AD158" s="94"/>
      <c r="AE158" s="94"/>
      <c r="AF158" s="130">
        <f t="shared" si="7"/>
        <v>0</v>
      </c>
      <c r="AG158" s="3"/>
      <c r="AH158" s="277"/>
      <c r="AI158" s="94"/>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v>1</v>
      </c>
      <c r="M159" s="13">
        <f t="shared" si="8"/>
        <v>1</v>
      </c>
      <c r="N159" s="2"/>
      <c r="O159" s="63"/>
      <c r="P159" s="63"/>
      <c r="Q159" s="63" t="s">
        <v>2828</v>
      </c>
      <c r="R159" s="2"/>
      <c r="S159" s="259">
        <v>2014</v>
      </c>
      <c r="T159" s="259"/>
      <c r="U159" s="259"/>
      <c r="V159" s="259"/>
      <c r="W159" s="2"/>
      <c r="X159" s="63"/>
      <c r="Y159" s="63"/>
      <c r="Z159" s="63">
        <v>10</v>
      </c>
      <c r="AA159" s="130">
        <f t="shared" si="6"/>
        <v>10</v>
      </c>
      <c r="AB159" s="2"/>
      <c r="AC159" s="452"/>
      <c r="AD159" s="452"/>
      <c r="AE159" s="452">
        <v>0</v>
      </c>
      <c r="AF159" s="130">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94"/>
      <c r="AD160" s="94"/>
      <c r="AE160" s="94"/>
      <c r="AF160" s="130">
        <f t="shared" si="7"/>
        <v>0</v>
      </c>
      <c r="AG160" s="3"/>
      <c r="AH160" s="277"/>
      <c r="AI160" s="94"/>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9"/>
      <c r="T161" s="259"/>
      <c r="U161" s="259"/>
      <c r="V161" s="259"/>
      <c r="W161" s="2"/>
      <c r="X161" s="63"/>
      <c r="Y161" s="63"/>
      <c r="Z161" s="63"/>
      <c r="AA161" s="130">
        <f t="shared" si="6"/>
        <v>0</v>
      </c>
      <c r="AB161" s="2"/>
      <c r="AC161" s="452"/>
      <c r="AD161" s="452"/>
      <c r="AE161" s="452"/>
      <c r="AF161" s="130">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v>5</v>
      </c>
      <c r="M162" s="13">
        <f t="shared" si="8"/>
        <v>5</v>
      </c>
      <c r="N162" s="2"/>
      <c r="O162" s="62"/>
      <c r="P162" s="62" t="s">
        <v>2828</v>
      </c>
      <c r="Q162" s="62"/>
      <c r="R162" s="2"/>
      <c r="S162" s="62"/>
      <c r="T162" s="62"/>
      <c r="U162" s="62"/>
      <c r="V162" s="62"/>
      <c r="W162" s="2"/>
      <c r="X162" s="62"/>
      <c r="Y162" s="94">
        <v>18</v>
      </c>
      <c r="Z162" s="94"/>
      <c r="AA162" s="130">
        <f t="shared" si="6"/>
        <v>18</v>
      </c>
      <c r="AB162" s="2"/>
      <c r="AC162" s="94"/>
      <c r="AD162" s="94">
        <v>18</v>
      </c>
      <c r="AE162" s="94"/>
      <c r="AF162" s="130">
        <f t="shared" si="7"/>
        <v>18</v>
      </c>
      <c r="AG162" s="3"/>
      <c r="AH162" s="277"/>
      <c r="AI162" s="94"/>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9"/>
      <c r="T163" s="259"/>
      <c r="U163" s="259"/>
      <c r="V163" s="259"/>
      <c r="W163" s="2"/>
      <c r="X163" s="63"/>
      <c r="Y163" s="63"/>
      <c r="Z163" s="63"/>
      <c r="AA163" s="130">
        <f t="shared" ref="AA163:AA178" si="9">SUM(X163:Z163)</f>
        <v>0</v>
      </c>
      <c r="AB163" s="2"/>
      <c r="AC163" s="452"/>
      <c r="AD163" s="452"/>
      <c r="AE163" s="452"/>
      <c r="AF163" s="130">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v>5</v>
      </c>
      <c r="M164" s="13">
        <f t="shared" si="8"/>
        <v>5</v>
      </c>
      <c r="N164" s="2"/>
      <c r="O164" s="62"/>
      <c r="P164" s="62" t="s">
        <v>2828</v>
      </c>
      <c r="Q164" s="62"/>
      <c r="R164" s="2"/>
      <c r="S164" s="62"/>
      <c r="T164" s="62"/>
      <c r="U164" s="62"/>
      <c r="V164" s="62"/>
      <c r="W164" s="2"/>
      <c r="X164" s="62"/>
      <c r="Y164" s="94"/>
      <c r="Z164" s="94"/>
      <c r="AA164" s="130">
        <f t="shared" si="9"/>
        <v>0</v>
      </c>
      <c r="AB164" s="2"/>
      <c r="AC164" s="94"/>
      <c r="AD164" s="94"/>
      <c r="AE164" s="94"/>
      <c r="AF164" s="130">
        <f t="shared" si="10"/>
        <v>0</v>
      </c>
      <c r="AG164" s="3"/>
      <c r="AH164" s="277"/>
      <c r="AI164" s="94"/>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v>0</v>
      </c>
      <c r="M165" s="13">
        <f t="shared" si="8"/>
        <v>0</v>
      </c>
      <c r="N165" s="2"/>
      <c r="O165" s="63" t="s">
        <v>2828</v>
      </c>
      <c r="P165" s="63"/>
      <c r="Q165" s="63"/>
      <c r="R165" s="2"/>
      <c r="S165" s="259"/>
      <c r="T165" s="259"/>
      <c r="U165" s="259"/>
      <c r="V165" s="259"/>
      <c r="W165" s="2"/>
      <c r="X165" s="63">
        <v>7</v>
      </c>
      <c r="Y165" s="63"/>
      <c r="Z165" s="63"/>
      <c r="AA165" s="130">
        <f t="shared" si="9"/>
        <v>7</v>
      </c>
      <c r="AB165" s="2"/>
      <c r="AC165" s="452">
        <v>7</v>
      </c>
      <c r="AD165" s="452"/>
      <c r="AE165" s="452"/>
      <c r="AF165" s="130">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v>0</v>
      </c>
      <c r="M166" s="13">
        <f t="shared" si="8"/>
        <v>0</v>
      </c>
      <c r="N166" s="2"/>
      <c r="O166" s="62" t="s">
        <v>2828</v>
      </c>
      <c r="P166" s="62"/>
      <c r="Q166" s="62"/>
      <c r="R166" s="2"/>
      <c r="S166" s="62"/>
      <c r="T166" s="62"/>
      <c r="U166" s="62"/>
      <c r="V166" s="62"/>
      <c r="W166" s="2"/>
      <c r="X166" s="62">
        <v>12</v>
      </c>
      <c r="Y166" s="94"/>
      <c r="Z166" s="94"/>
      <c r="AA166" s="130">
        <f t="shared" si="9"/>
        <v>12</v>
      </c>
      <c r="AB166" s="2"/>
      <c r="AC166" s="94">
        <v>12</v>
      </c>
      <c r="AD166" s="94"/>
      <c r="AE166" s="94"/>
      <c r="AF166" s="130">
        <f t="shared" si="10"/>
        <v>12</v>
      </c>
      <c r="AG166" s="3"/>
      <c r="AH166" s="277"/>
      <c r="AI166" s="94"/>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9"/>
      <c r="T167" s="259"/>
      <c r="U167" s="259"/>
      <c r="V167" s="259"/>
      <c r="W167" s="2"/>
      <c r="X167" s="63"/>
      <c r="Y167" s="63"/>
      <c r="Z167" s="63"/>
      <c r="AA167" s="130">
        <f t="shared" si="9"/>
        <v>0</v>
      </c>
      <c r="AB167" s="2"/>
      <c r="AC167" s="452"/>
      <c r="AD167" s="452"/>
      <c r="AE167" s="452"/>
      <c r="AF167" s="130">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94"/>
      <c r="AD168" s="94"/>
      <c r="AE168" s="94"/>
      <c r="AF168" s="130">
        <f t="shared" si="10"/>
        <v>0</v>
      </c>
      <c r="AG168" s="3"/>
      <c r="AH168" s="277"/>
      <c r="AI168" s="94"/>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9"/>
      <c r="T169" s="259"/>
      <c r="U169" s="259"/>
      <c r="V169" s="259"/>
      <c r="W169" s="2"/>
      <c r="X169" s="63"/>
      <c r="Y169" s="63"/>
      <c r="Z169" s="63"/>
      <c r="AA169" s="130">
        <f t="shared" si="9"/>
        <v>0</v>
      </c>
      <c r="AB169" s="2"/>
      <c r="AC169" s="452"/>
      <c r="AD169" s="452"/>
      <c r="AE169" s="452"/>
      <c r="AF169" s="130">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94"/>
      <c r="AD170" s="94"/>
      <c r="AE170" s="94"/>
      <c r="AF170" s="130">
        <f t="shared" si="10"/>
        <v>0</v>
      </c>
      <c r="AG170" s="3"/>
      <c r="AH170" s="277"/>
      <c r="AI170" s="94"/>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v>0</v>
      </c>
      <c r="M171" s="13">
        <f t="shared" si="8"/>
        <v>0</v>
      </c>
      <c r="N171" s="2"/>
      <c r="O171" s="63" t="s">
        <v>2828</v>
      </c>
      <c r="P171" s="63"/>
      <c r="Q171" s="63"/>
      <c r="R171" s="2"/>
      <c r="S171" s="259"/>
      <c r="T171" s="259"/>
      <c r="U171" s="259"/>
      <c r="V171" s="259"/>
      <c r="W171" s="2"/>
      <c r="X171" s="63"/>
      <c r="Y171" s="63"/>
      <c r="Z171" s="63"/>
      <c r="AA171" s="130">
        <f t="shared" si="9"/>
        <v>0</v>
      </c>
      <c r="AB171" s="2"/>
      <c r="AC171" s="452"/>
      <c r="AD171" s="452"/>
      <c r="AE171" s="452"/>
      <c r="AF171" s="130">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v>1</v>
      </c>
      <c r="M172" s="13">
        <f t="shared" si="8"/>
        <v>1</v>
      </c>
      <c r="N172" s="2"/>
      <c r="O172" s="62"/>
      <c r="P172" s="62"/>
      <c r="Q172" s="62" t="s">
        <v>2828</v>
      </c>
      <c r="R172" s="2"/>
      <c r="S172" s="62"/>
      <c r="T172" s="62"/>
      <c r="U172" s="62"/>
      <c r="V172" s="62"/>
      <c r="W172" s="2"/>
      <c r="X172" s="62"/>
      <c r="Y172" s="94"/>
      <c r="Z172" s="94">
        <v>14</v>
      </c>
      <c r="AA172" s="130">
        <f t="shared" si="9"/>
        <v>14</v>
      </c>
      <c r="AB172" s="2"/>
      <c r="AC172" s="94"/>
      <c r="AD172" s="94"/>
      <c r="AE172" s="94">
        <v>0</v>
      </c>
      <c r="AF172" s="130">
        <f t="shared" si="10"/>
        <v>0</v>
      </c>
      <c r="AG172" s="3"/>
      <c r="AH172" s="277"/>
      <c r="AI172" s="94"/>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9"/>
      <c r="T173" s="259"/>
      <c r="U173" s="259"/>
      <c r="V173" s="259"/>
      <c r="W173" s="2"/>
      <c r="X173" s="63"/>
      <c r="Y173" s="63"/>
      <c r="Z173" s="63"/>
      <c r="AA173" s="130">
        <f t="shared" si="9"/>
        <v>0</v>
      </c>
      <c r="AB173" s="2"/>
      <c r="AC173" s="452"/>
      <c r="AD173" s="452"/>
      <c r="AE173" s="452"/>
      <c r="AF173" s="130">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94"/>
      <c r="AD174" s="94"/>
      <c r="AE174" s="94"/>
      <c r="AF174" s="130">
        <f t="shared" si="10"/>
        <v>0</v>
      </c>
      <c r="AG174" s="3"/>
      <c r="AH174" s="277"/>
      <c r="AI174" s="94"/>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9"/>
      <c r="T175" s="259"/>
      <c r="U175" s="259"/>
      <c r="V175" s="259"/>
      <c r="W175" s="2"/>
      <c r="X175" s="63"/>
      <c r="Y175" s="63"/>
      <c r="Z175" s="63"/>
      <c r="AA175" s="130">
        <f t="shared" si="9"/>
        <v>0</v>
      </c>
      <c r="AB175" s="2"/>
      <c r="AC175" s="452"/>
      <c r="AD175" s="452"/>
      <c r="AE175" s="452"/>
      <c r="AF175" s="130">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v>1</v>
      </c>
      <c r="M176" s="13">
        <f t="shared" si="8"/>
        <v>1</v>
      </c>
      <c r="N176" s="2"/>
      <c r="O176" s="62"/>
      <c r="P176" s="62"/>
      <c r="Q176" s="62" t="s">
        <v>2828</v>
      </c>
      <c r="R176" s="2"/>
      <c r="S176" s="62"/>
      <c r="T176" s="62"/>
      <c r="U176" s="62"/>
      <c r="V176" s="62"/>
      <c r="W176" s="2"/>
      <c r="X176" s="62"/>
      <c r="Y176" s="94"/>
      <c r="Z176" s="94">
        <v>10</v>
      </c>
      <c r="AA176" s="130">
        <f t="shared" si="9"/>
        <v>10</v>
      </c>
      <c r="AB176" s="2"/>
      <c r="AC176" s="94"/>
      <c r="AD176" s="94"/>
      <c r="AE176" s="94">
        <v>0</v>
      </c>
      <c r="AF176" s="130">
        <f t="shared" si="10"/>
        <v>0</v>
      </c>
      <c r="AG176" s="3"/>
      <c r="AH176" s="277"/>
      <c r="AI176" s="94"/>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9"/>
      <c r="T177" s="259"/>
      <c r="U177" s="259"/>
      <c r="V177" s="259"/>
      <c r="W177" s="2"/>
      <c r="X177" s="63"/>
      <c r="Y177" s="63"/>
      <c r="Z177" s="63"/>
      <c r="AA177" s="130">
        <f t="shared" si="9"/>
        <v>0</v>
      </c>
      <c r="AB177" s="2"/>
      <c r="AC177" s="452"/>
      <c r="AD177" s="452"/>
      <c r="AE177" s="452"/>
      <c r="AF177" s="130">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3"/>
      <c r="S178" s="62"/>
      <c r="T178" s="62"/>
      <c r="U178" s="62"/>
      <c r="V178" s="62"/>
      <c r="W178" s="313"/>
      <c r="X178" s="62"/>
      <c r="Y178" s="94"/>
      <c r="Z178" s="94"/>
      <c r="AA178" s="130">
        <f t="shared" si="9"/>
        <v>0</v>
      </c>
      <c r="AB178" s="96"/>
      <c r="AC178" s="94"/>
      <c r="AD178" s="94"/>
      <c r="AE178" s="94"/>
      <c r="AF178" s="130">
        <f t="shared" si="10"/>
        <v>0</v>
      </c>
      <c r="AG178" s="97"/>
      <c r="AH178" s="277"/>
      <c r="AI178" s="94"/>
      <c r="AJ178" s="278"/>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4"/>
      <c r="G179" s="301"/>
      <c r="H179" s="165"/>
      <c r="I179" s="302"/>
      <c r="J179" s="165"/>
      <c r="K179" s="303"/>
      <c r="L179" s="303"/>
      <c r="M179" s="304"/>
      <c r="N179" s="145"/>
      <c r="O179" s="305"/>
      <c r="P179" s="305"/>
      <c r="Q179" s="305"/>
      <c r="R179" s="146"/>
      <c r="S179" s="305"/>
      <c r="T179" s="305"/>
      <c r="U179" s="305"/>
      <c r="V179" s="305"/>
      <c r="W179" s="146"/>
      <c r="X179" s="305"/>
      <c r="Y179" s="306"/>
      <c r="Z179" s="306"/>
      <c r="AA179" s="306"/>
      <c r="AB179" s="146"/>
      <c r="AC179" s="306"/>
      <c r="AD179" s="306"/>
      <c r="AE179" s="306"/>
      <c r="AF179" s="306"/>
      <c r="AG179" s="116"/>
      <c r="AH179" s="307"/>
      <c r="AI179" s="308"/>
      <c r="AJ179" s="309"/>
      <c r="AK179" s="310"/>
      <c r="AL179" s="116"/>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9"/>
      <c r="T181" s="259"/>
      <c r="U181" s="259"/>
      <c r="V181" s="259"/>
      <c r="W181" s="2"/>
      <c r="X181" s="63"/>
      <c r="Y181" s="128"/>
      <c r="Z181" s="128"/>
      <c r="AA181" s="130">
        <f>SUM(X181:Z181)</f>
        <v>0</v>
      </c>
      <c r="AB181" s="2"/>
      <c r="AC181" s="128"/>
      <c r="AD181" s="128"/>
      <c r="AE181" s="128"/>
      <c r="AF181" s="130">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9"/>
      <c r="T183" s="259"/>
      <c r="U183" s="259"/>
      <c r="V183" s="259"/>
      <c r="W183" s="2"/>
      <c r="X183" s="63"/>
      <c r="Y183" s="128"/>
      <c r="Z183" s="128"/>
      <c r="AA183" s="130">
        <f>SUM(X183:Z183)</f>
        <v>0</v>
      </c>
      <c r="AB183" s="2"/>
      <c r="AC183" s="128"/>
      <c r="AD183" s="128"/>
      <c r="AE183" s="128"/>
      <c r="AF183" s="130">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81"/>
      <c r="AI184" s="294"/>
      <c r="AJ184" s="281"/>
      <c r="AK184" s="295"/>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4" activePane="bottomRight" state="frozen"/>
      <selection pane="topRight" activeCell="M1" sqref="M1"/>
      <selection pane="bottomLeft" activeCell="A16" sqref="A16"/>
      <selection pane="bottomRight" activeCell="X164" sqref="X164"/>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McAdoo-Kelayres El/MS - 8245</v>
      </c>
      <c r="F7" s="127"/>
      <c r="G7" s="127"/>
      <c r="H7" s="100"/>
      <c r="I7" s="100"/>
      <c r="J7" s="100"/>
      <c r="K7" s="120"/>
      <c r="L7" s="100"/>
      <c r="M7" s="100"/>
      <c r="N7" s="100"/>
      <c r="O7" s="547" t="s">
        <v>10333</v>
      </c>
      <c r="P7" s="547"/>
      <c r="Q7" s="547"/>
      <c r="R7" s="547"/>
      <c r="S7" s="547"/>
      <c r="T7" s="547"/>
      <c r="U7" s="547"/>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7"/>
      <c r="G10" s="541" t="s">
        <v>2845</v>
      </c>
      <c r="H10" s="186"/>
      <c r="I10" s="541" t="s">
        <v>2850</v>
      </c>
      <c r="J10" s="186"/>
      <c r="K10" s="548" t="s">
        <v>10332</v>
      </c>
      <c r="L10" s="125"/>
      <c r="M10" s="524" t="s">
        <v>12</v>
      </c>
      <c r="N10" s="537"/>
      <c r="O10" s="537"/>
      <c r="P10" s="537"/>
      <c r="Q10" s="537"/>
      <c r="R10" s="537"/>
      <c r="S10" s="537"/>
      <c r="T10" s="537"/>
      <c r="U10" s="538"/>
      <c r="V10" s="320"/>
      <c r="W10" s="536" t="s">
        <v>10330</v>
      </c>
      <c r="X10" s="544"/>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8"/>
      <c r="G11" s="542"/>
      <c r="H11" s="116"/>
      <c r="I11" s="542"/>
      <c r="J11" s="116"/>
      <c r="K11" s="549"/>
      <c r="L11" s="10"/>
      <c r="M11" s="535" t="s">
        <v>2818</v>
      </c>
      <c r="N11" s="535" t="s">
        <v>2819</v>
      </c>
      <c r="O11" s="535" t="s">
        <v>2820</v>
      </c>
      <c r="P11" s="535" t="s">
        <v>2821</v>
      </c>
      <c r="Q11" s="535" t="s">
        <v>2852</v>
      </c>
      <c r="R11" s="518" t="s">
        <v>2834</v>
      </c>
      <c r="S11" s="519"/>
      <c r="T11" s="520"/>
      <c r="U11" s="535" t="s">
        <v>2896</v>
      </c>
      <c r="V11" s="321"/>
      <c r="W11" s="299" t="s">
        <v>10104</v>
      </c>
      <c r="X11" s="298"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8"/>
      <c r="G12" s="542"/>
      <c r="H12" s="116"/>
      <c r="I12" s="542"/>
      <c r="J12" s="116"/>
      <c r="K12" s="550"/>
      <c r="L12" s="10"/>
      <c r="M12" s="536"/>
      <c r="N12" s="536"/>
      <c r="O12" s="536"/>
      <c r="P12" s="536"/>
      <c r="Q12" s="536"/>
      <c r="R12" s="521"/>
      <c r="S12" s="522"/>
      <c r="T12" s="523"/>
      <c r="U12" s="536"/>
      <c r="V12" s="321"/>
      <c r="W12" s="533"/>
      <c r="X12" s="534"/>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89"/>
      <c r="G13" s="542"/>
      <c r="H13" s="16"/>
      <c r="I13" s="542"/>
      <c r="J13" s="16"/>
      <c r="K13" s="59"/>
      <c r="L13" s="69"/>
      <c r="M13" s="59"/>
      <c r="N13" s="59"/>
      <c r="O13" s="59"/>
      <c r="P13" s="59"/>
      <c r="Q13" s="59"/>
      <c r="R13" s="6" t="s">
        <v>2771</v>
      </c>
      <c r="S13" s="6" t="s">
        <v>2772</v>
      </c>
      <c r="T13" s="6" t="s">
        <v>2773</v>
      </c>
      <c r="U13" s="554">
        <v>0</v>
      </c>
      <c r="V13" s="322"/>
      <c r="W13" s="260"/>
      <c r="X13" s="261"/>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0"/>
      <c r="G14" s="543"/>
      <c r="H14" s="99"/>
      <c r="I14" s="543"/>
      <c r="J14" s="99"/>
      <c r="K14" s="66" t="s">
        <v>2769</v>
      </c>
      <c r="L14" s="10"/>
      <c r="M14" s="67">
        <f>SUM(M16:M186)</f>
        <v>1263.26</v>
      </c>
      <c r="N14" s="67">
        <f t="shared" ref="N14:T14" si="0">SUM(N16:N186)</f>
        <v>0</v>
      </c>
      <c r="O14" s="67">
        <f t="shared" si="0"/>
        <v>53</v>
      </c>
      <c r="P14" s="67">
        <f t="shared" si="0"/>
        <v>25</v>
      </c>
      <c r="Q14" s="67">
        <f t="shared" si="0"/>
        <v>10359.759999999998</v>
      </c>
      <c r="R14" s="67">
        <f t="shared" si="0"/>
        <v>3125.96</v>
      </c>
      <c r="S14" s="67">
        <f t="shared" si="0"/>
        <v>11753.529999999999</v>
      </c>
      <c r="T14" s="67">
        <f t="shared" si="0"/>
        <v>1204.5500000000002</v>
      </c>
      <c r="U14" s="555"/>
      <c r="V14" s="323"/>
      <c r="W14" s="290">
        <f>SUM(W16:W186)</f>
        <v>0</v>
      </c>
      <c r="X14" s="291">
        <f>SUM(X16:X186)</f>
        <v>0</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0</v>
      </c>
      <c r="L16" s="92"/>
      <c r="M16" s="64"/>
      <c r="N16" s="64"/>
      <c r="O16" s="64"/>
      <c r="P16" s="64"/>
      <c r="Q16" s="64"/>
      <c r="R16" s="64"/>
      <c r="S16" s="64"/>
      <c r="T16" s="64"/>
      <c r="U16" s="239"/>
      <c r="V16" s="325"/>
      <c r="W16" s="286">
        <v>0</v>
      </c>
      <c r="X16" s="285">
        <v>0</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0</v>
      </c>
      <c r="L17" s="92"/>
      <c r="M17" s="65"/>
      <c r="N17" s="65"/>
      <c r="O17" s="65"/>
      <c r="P17" s="65"/>
      <c r="Q17" s="65"/>
      <c r="R17" s="65"/>
      <c r="S17" s="65"/>
      <c r="T17" s="65"/>
      <c r="U17" s="239"/>
      <c r="V17" s="325"/>
      <c r="W17" s="286">
        <v>0</v>
      </c>
      <c r="X17" s="287">
        <v>0</v>
      </c>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0</v>
      </c>
      <c r="L18" s="92"/>
      <c r="M18" s="64"/>
      <c r="N18" s="64"/>
      <c r="O18" s="64"/>
      <c r="P18" s="64"/>
      <c r="Q18" s="64"/>
      <c r="R18" s="64"/>
      <c r="S18" s="64"/>
      <c r="T18" s="64"/>
      <c r="U18" s="239"/>
      <c r="V18" s="325"/>
      <c r="W18" s="284">
        <v>0</v>
      </c>
      <c r="X18" s="285">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0</v>
      </c>
      <c r="L19" s="92"/>
      <c r="M19" s="65"/>
      <c r="N19" s="65"/>
      <c r="O19" s="65"/>
      <c r="P19" s="65"/>
      <c r="Q19" s="65"/>
      <c r="R19" s="65"/>
      <c r="S19" s="65"/>
      <c r="T19" s="65"/>
      <c r="U19" s="239"/>
      <c r="V19" s="325"/>
      <c r="W19" s="286">
        <v>0</v>
      </c>
      <c r="X19" s="287">
        <v>0</v>
      </c>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0</v>
      </c>
      <c r="L20" s="92"/>
      <c r="M20" s="64"/>
      <c r="N20" s="64"/>
      <c r="O20" s="64"/>
      <c r="P20" s="64"/>
      <c r="Q20" s="64"/>
      <c r="R20" s="64"/>
      <c r="S20" s="64"/>
      <c r="T20" s="64"/>
      <c r="U20" s="239"/>
      <c r="V20" s="325"/>
      <c r="W20" s="284">
        <v>0</v>
      </c>
      <c r="X20" s="285">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0</v>
      </c>
      <c r="L21" s="92"/>
      <c r="M21" s="65"/>
      <c r="N21" s="65"/>
      <c r="O21" s="65"/>
      <c r="P21" s="65"/>
      <c r="Q21" s="65"/>
      <c r="R21" s="65"/>
      <c r="S21" s="65"/>
      <c r="T21" s="65"/>
      <c r="U21" s="239"/>
      <c r="V21" s="325"/>
      <c r="W21" s="286">
        <v>0</v>
      </c>
      <c r="X21" s="287">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5"/>
      <c r="W22" s="284">
        <v>0</v>
      </c>
      <c r="X22" s="285">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5"/>
      <c r="W23" s="286">
        <v>0</v>
      </c>
      <c r="X23" s="287">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0</v>
      </c>
      <c r="L24" s="92"/>
      <c r="M24" s="64"/>
      <c r="N24" s="64"/>
      <c r="O24" s="64"/>
      <c r="P24" s="64"/>
      <c r="Q24" s="64"/>
      <c r="R24" s="64"/>
      <c r="S24" s="64"/>
      <c r="T24" s="64"/>
      <c r="U24" s="239"/>
      <c r="V24" s="325"/>
      <c r="W24" s="284">
        <v>0</v>
      </c>
      <c r="X24" s="285">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0</v>
      </c>
      <c r="L25" s="92"/>
      <c r="M25" s="65"/>
      <c r="N25" s="65"/>
      <c r="O25" s="65"/>
      <c r="P25" s="65"/>
      <c r="Q25" s="65"/>
      <c r="R25" s="65"/>
      <c r="S25" s="65"/>
      <c r="T25" s="65"/>
      <c r="U25" s="239"/>
      <c r="V25" s="325"/>
      <c r="W25" s="286">
        <v>0</v>
      </c>
      <c r="X25" s="287">
        <v>0</v>
      </c>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0</v>
      </c>
      <c r="L26" s="92"/>
      <c r="M26" s="64"/>
      <c r="N26" s="64"/>
      <c r="O26" s="64"/>
      <c r="P26" s="64"/>
      <c r="Q26" s="64"/>
      <c r="R26" s="64"/>
      <c r="S26" s="64"/>
      <c r="T26" s="64"/>
      <c r="U26" s="239"/>
      <c r="V26" s="325"/>
      <c r="W26" s="284">
        <v>0</v>
      </c>
      <c r="X26" s="285">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5"/>
      <c r="W27" s="286">
        <v>0</v>
      </c>
      <c r="X27" s="287">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0</v>
      </c>
      <c r="L28" s="92"/>
      <c r="M28" s="64"/>
      <c r="N28" s="64"/>
      <c r="O28" s="64"/>
      <c r="P28" s="64"/>
      <c r="Q28" s="64"/>
      <c r="R28" s="64"/>
      <c r="S28" s="64"/>
      <c r="T28" s="64"/>
      <c r="U28" s="239"/>
      <c r="V28" s="325"/>
      <c r="W28" s="284">
        <v>0</v>
      </c>
      <c r="X28" s="285">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0</v>
      </c>
      <c r="L29" s="92"/>
      <c r="M29" s="65"/>
      <c r="N29" s="65"/>
      <c r="O29" s="65"/>
      <c r="P29" s="65"/>
      <c r="Q29" s="65"/>
      <c r="R29" s="65"/>
      <c r="S29" s="65"/>
      <c r="T29" s="65"/>
      <c r="U29" s="239"/>
      <c r="V29" s="325"/>
      <c r="W29" s="286">
        <v>0</v>
      </c>
      <c r="X29" s="287">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0</v>
      </c>
      <c r="L30" s="92"/>
      <c r="M30" s="64"/>
      <c r="N30" s="64"/>
      <c r="O30" s="64"/>
      <c r="P30" s="64"/>
      <c r="Q30" s="64"/>
      <c r="R30" s="64"/>
      <c r="S30" s="64"/>
      <c r="T30" s="64"/>
      <c r="U30" s="239"/>
      <c r="V30" s="325"/>
      <c r="W30" s="284">
        <v>0</v>
      </c>
      <c r="X30" s="285">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0</v>
      </c>
      <c r="L31" s="92"/>
      <c r="M31" s="65"/>
      <c r="N31" s="65"/>
      <c r="O31" s="65"/>
      <c r="P31" s="65"/>
      <c r="Q31" s="65"/>
      <c r="R31" s="65"/>
      <c r="S31" s="65"/>
      <c r="T31" s="65"/>
      <c r="U31" s="239"/>
      <c r="V31" s="325"/>
      <c r="W31" s="286">
        <v>0</v>
      </c>
      <c r="X31" s="287">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5"/>
      <c r="W32" s="284">
        <v>0</v>
      </c>
      <c r="X32" s="285">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5"/>
      <c r="W33" s="286">
        <v>0</v>
      </c>
      <c r="X33" s="287">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5"/>
      <c r="W34" s="284">
        <v>0</v>
      </c>
      <c r="X34" s="285">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5"/>
      <c r="W35" s="286">
        <v>0</v>
      </c>
      <c r="X35" s="287">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5"/>
      <c r="W36" s="284">
        <v>0</v>
      </c>
      <c r="X36" s="285">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5"/>
      <c r="W37" s="286">
        <v>0</v>
      </c>
      <c r="X37" s="287">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5"/>
      <c r="W38" s="284">
        <v>0</v>
      </c>
      <c r="X38" s="285">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5"/>
      <c r="W39" s="286">
        <v>0</v>
      </c>
      <c r="X39" s="287">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5"/>
      <c r="W40" s="284">
        <v>0</v>
      </c>
      <c r="X40" s="285">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5"/>
      <c r="W41" s="286">
        <v>0</v>
      </c>
      <c r="X41" s="287">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5"/>
      <c r="W42" s="284">
        <v>0</v>
      </c>
      <c r="X42" s="285">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5"/>
      <c r="W43" s="286">
        <v>0</v>
      </c>
      <c r="X43" s="287">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5"/>
      <c r="W44" s="284">
        <v>0</v>
      </c>
      <c r="X44" s="285">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5"/>
      <c r="W45" s="286">
        <v>0</v>
      </c>
      <c r="X45" s="287">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5"/>
      <c r="W46" s="284">
        <v>0</v>
      </c>
      <c r="X46" s="285">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5"/>
      <c r="W47" s="286">
        <v>0</v>
      </c>
      <c r="X47" s="287">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0</v>
      </c>
      <c r="L48" s="92"/>
      <c r="M48" s="64"/>
      <c r="N48" s="64"/>
      <c r="O48" s="64"/>
      <c r="P48" s="64"/>
      <c r="Q48" s="64"/>
      <c r="R48" s="64"/>
      <c r="S48" s="64"/>
      <c r="T48" s="64"/>
      <c r="U48" s="239"/>
      <c r="V48" s="325"/>
      <c r="W48" s="284">
        <v>0</v>
      </c>
      <c r="X48" s="285">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0</v>
      </c>
      <c r="L49" s="92"/>
      <c r="M49" s="65"/>
      <c r="N49" s="65"/>
      <c r="O49" s="65"/>
      <c r="P49" s="65"/>
      <c r="Q49" s="65"/>
      <c r="R49" s="65"/>
      <c r="S49" s="65"/>
      <c r="T49" s="65"/>
      <c r="U49" s="239"/>
      <c r="V49" s="325"/>
      <c r="W49" s="286">
        <v>0</v>
      </c>
      <c r="X49" s="287">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5"/>
      <c r="W50" s="284">
        <v>0</v>
      </c>
      <c r="X50" s="285">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5"/>
      <c r="W51" s="286">
        <v>0</v>
      </c>
      <c r="X51" s="287">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0</v>
      </c>
      <c r="L52" s="92"/>
      <c r="M52" s="64"/>
      <c r="N52" s="64"/>
      <c r="O52" s="64"/>
      <c r="P52" s="64"/>
      <c r="Q52" s="64"/>
      <c r="R52" s="64"/>
      <c r="S52" s="64"/>
      <c r="T52" s="64"/>
      <c r="U52" s="239"/>
      <c r="V52" s="325"/>
      <c r="W52" s="284">
        <v>0</v>
      </c>
      <c r="X52" s="285">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5"/>
      <c r="W53" s="286">
        <v>0</v>
      </c>
      <c r="X53" s="287">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5"/>
      <c r="W54" s="284">
        <v>0</v>
      </c>
      <c r="X54" s="285">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5"/>
      <c r="W55" s="286">
        <v>0</v>
      </c>
      <c r="X55" s="287">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5"/>
      <c r="W56" s="284">
        <v>0</v>
      </c>
      <c r="X56" s="285">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5"/>
      <c r="W57" s="286">
        <v>0</v>
      </c>
      <c r="X57" s="287">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5"/>
      <c r="W58" s="284">
        <v>0</v>
      </c>
      <c r="X58" s="285">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5"/>
      <c r="W59" s="286">
        <v>0</v>
      </c>
      <c r="X59" s="287">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5"/>
      <c r="W60" s="284">
        <v>0</v>
      </c>
      <c r="X60" s="285">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5"/>
      <c r="W61" s="286">
        <v>0</v>
      </c>
      <c r="X61" s="287">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5"/>
      <c r="W62" s="284">
        <v>0</v>
      </c>
      <c r="X62" s="285">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5"/>
      <c r="W63" s="286">
        <v>0</v>
      </c>
      <c r="X63" s="287">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v>0</v>
      </c>
      <c r="N64" s="64">
        <v>0</v>
      </c>
      <c r="O64" s="64">
        <v>0</v>
      </c>
      <c r="P64" s="64">
        <v>0</v>
      </c>
      <c r="Q64" s="64">
        <v>0</v>
      </c>
      <c r="R64" s="64"/>
      <c r="S64" s="64"/>
      <c r="T64" s="64">
        <v>0</v>
      </c>
      <c r="U64" s="239"/>
      <c r="V64" s="325"/>
      <c r="W64" s="284">
        <v>0</v>
      </c>
      <c r="X64" s="285">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6903.48</v>
      </c>
      <c r="L65" s="92"/>
      <c r="M65" s="65">
        <v>0</v>
      </c>
      <c r="N65" s="65">
        <v>0</v>
      </c>
      <c r="O65" s="65">
        <v>0</v>
      </c>
      <c r="P65" s="65">
        <v>0</v>
      </c>
      <c r="Q65" s="65">
        <v>3308.53</v>
      </c>
      <c r="R65" s="65"/>
      <c r="S65" s="65">
        <v>3594.95</v>
      </c>
      <c r="T65" s="65"/>
      <c r="U65" s="239"/>
      <c r="V65" s="325"/>
      <c r="W65" s="286">
        <v>0</v>
      </c>
      <c r="X65" s="287">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5"/>
      <c r="W66" s="284">
        <v>0</v>
      </c>
      <c r="X66" s="285">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601.27</v>
      </c>
      <c r="L67" s="92"/>
      <c r="M67" s="65">
        <v>40.85</v>
      </c>
      <c r="N67" s="65">
        <v>0</v>
      </c>
      <c r="O67" s="65">
        <v>14</v>
      </c>
      <c r="P67" s="65">
        <v>0</v>
      </c>
      <c r="Q67" s="65">
        <v>108.89</v>
      </c>
      <c r="R67" s="65">
        <v>437.53</v>
      </c>
      <c r="S67" s="65"/>
      <c r="T67" s="65"/>
      <c r="U67" s="239"/>
      <c r="V67" s="325"/>
      <c r="W67" s="286">
        <v>0</v>
      </c>
      <c r="X67" s="287">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1223.3200000000002</v>
      </c>
      <c r="L68" s="92"/>
      <c r="M68" s="64">
        <v>100.78</v>
      </c>
      <c r="N68" s="64">
        <v>0</v>
      </c>
      <c r="O68" s="64">
        <v>0</v>
      </c>
      <c r="P68" s="64">
        <v>0</v>
      </c>
      <c r="Q68" s="64">
        <v>445.92</v>
      </c>
      <c r="R68" s="64">
        <v>676.62</v>
      </c>
      <c r="S68" s="64"/>
      <c r="T68" s="64"/>
      <c r="U68" s="239"/>
      <c r="V68" s="325"/>
      <c r="W68" s="284">
        <v>0</v>
      </c>
      <c r="X68" s="285">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5"/>
      <c r="W69" s="286">
        <v>0</v>
      </c>
      <c r="X69" s="287">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5"/>
      <c r="W70" s="284">
        <v>0</v>
      </c>
      <c r="X70" s="285">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5"/>
      <c r="W71" s="286">
        <v>0</v>
      </c>
      <c r="X71" s="287">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594.80999999999995</v>
      </c>
      <c r="L72" s="92"/>
      <c r="M72" s="64">
        <v>144.63</v>
      </c>
      <c r="N72" s="64">
        <v>0</v>
      </c>
      <c r="O72" s="64">
        <v>0</v>
      </c>
      <c r="P72" s="64">
        <v>0</v>
      </c>
      <c r="Q72" s="64">
        <v>118.83</v>
      </c>
      <c r="R72" s="64">
        <v>331.35</v>
      </c>
      <c r="S72" s="64"/>
      <c r="T72" s="64"/>
      <c r="U72" s="239"/>
      <c r="V72" s="325"/>
      <c r="W72" s="284">
        <v>0</v>
      </c>
      <c r="X72" s="285">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5"/>
      <c r="W73" s="286">
        <v>0</v>
      </c>
      <c r="X73" s="287">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5"/>
      <c r="W74" s="284">
        <v>0</v>
      </c>
      <c r="X74" s="285">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5"/>
      <c r="W75" s="286">
        <v>0</v>
      </c>
      <c r="X75" s="287">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997.43000000000006</v>
      </c>
      <c r="L76" s="92"/>
      <c r="M76" s="64">
        <v>182.81</v>
      </c>
      <c r="N76" s="64">
        <v>0</v>
      </c>
      <c r="O76" s="64">
        <v>0</v>
      </c>
      <c r="P76" s="64">
        <v>25</v>
      </c>
      <c r="Q76" s="64">
        <v>474.79</v>
      </c>
      <c r="R76" s="64"/>
      <c r="S76" s="64"/>
      <c r="T76" s="64">
        <v>314.83</v>
      </c>
      <c r="U76" s="239"/>
      <c r="V76" s="325"/>
      <c r="W76" s="284">
        <v>0</v>
      </c>
      <c r="X76" s="285">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5"/>
      <c r="W77" s="286">
        <v>0</v>
      </c>
      <c r="X77" s="287">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5"/>
      <c r="W78" s="284">
        <v>0</v>
      </c>
      <c r="X78" s="285">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1199.6599999999999</v>
      </c>
      <c r="L79" s="92"/>
      <c r="M79" s="65">
        <v>130.97</v>
      </c>
      <c r="N79" s="65">
        <v>0</v>
      </c>
      <c r="O79" s="65">
        <v>0</v>
      </c>
      <c r="P79" s="65">
        <v>0</v>
      </c>
      <c r="Q79" s="65">
        <v>470.92</v>
      </c>
      <c r="R79" s="65"/>
      <c r="S79" s="65">
        <v>597.77</v>
      </c>
      <c r="T79" s="65"/>
      <c r="U79" s="239"/>
      <c r="V79" s="325"/>
      <c r="W79" s="286">
        <v>0</v>
      </c>
      <c r="X79" s="287">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5"/>
      <c r="W80" s="284">
        <v>0</v>
      </c>
      <c r="X80" s="285">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5"/>
      <c r="W81" s="286">
        <v>0</v>
      </c>
      <c r="X81" s="287">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5"/>
      <c r="W82" s="284">
        <v>0</v>
      </c>
      <c r="X82" s="285">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5"/>
      <c r="W83" s="286">
        <v>0</v>
      </c>
      <c r="X83" s="287">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5"/>
      <c r="W84" s="284">
        <v>0</v>
      </c>
      <c r="X84" s="285">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5"/>
      <c r="W85" s="286">
        <v>0</v>
      </c>
      <c r="X85" s="287">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5"/>
      <c r="W86" s="284">
        <v>0</v>
      </c>
      <c r="X86" s="285">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5"/>
      <c r="W87" s="286">
        <v>0</v>
      </c>
      <c r="X87" s="287">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5"/>
      <c r="W88" s="284">
        <v>0</v>
      </c>
      <c r="X88" s="285">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5"/>
      <c r="W89" s="286">
        <v>0</v>
      </c>
      <c r="X89" s="287">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5"/>
      <c r="W90" s="284">
        <v>0</v>
      </c>
      <c r="X90" s="285">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5"/>
      <c r="W91" s="286">
        <v>0</v>
      </c>
      <c r="X91" s="287">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5"/>
      <c r="W92" s="284">
        <v>0</v>
      </c>
      <c r="X92" s="285">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5"/>
      <c r="W93" s="286">
        <v>0</v>
      </c>
      <c r="X93" s="287">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5"/>
      <c r="W94" s="284">
        <v>0</v>
      </c>
      <c r="X94" s="285">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5"/>
      <c r="W95" s="286">
        <v>0</v>
      </c>
      <c r="X95" s="287">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0</v>
      </c>
      <c r="L96" s="92"/>
      <c r="M96" s="64"/>
      <c r="N96" s="64"/>
      <c r="O96" s="64"/>
      <c r="P96" s="64"/>
      <c r="Q96" s="64"/>
      <c r="R96" s="64"/>
      <c r="S96" s="64"/>
      <c r="T96" s="64"/>
      <c r="U96" s="239"/>
      <c r="V96" s="325"/>
      <c r="W96" s="284">
        <v>0</v>
      </c>
      <c r="X96" s="285">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0</v>
      </c>
      <c r="L97" s="92"/>
      <c r="M97" s="65"/>
      <c r="N97" s="65"/>
      <c r="O97" s="65"/>
      <c r="P97" s="65"/>
      <c r="Q97" s="65"/>
      <c r="R97" s="65"/>
      <c r="S97" s="65"/>
      <c r="T97" s="65"/>
      <c r="U97" s="239"/>
      <c r="V97" s="325"/>
      <c r="W97" s="286">
        <v>0</v>
      </c>
      <c r="X97" s="287">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0</v>
      </c>
      <c r="L98" s="92"/>
      <c r="M98" s="64"/>
      <c r="N98" s="64"/>
      <c r="O98" s="64"/>
      <c r="P98" s="64"/>
      <c r="Q98" s="64"/>
      <c r="R98" s="64"/>
      <c r="S98" s="64"/>
      <c r="T98" s="64"/>
      <c r="U98" s="239"/>
      <c r="V98" s="325"/>
      <c r="W98" s="284">
        <v>0</v>
      </c>
      <c r="X98" s="285">
        <v>0</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0</v>
      </c>
      <c r="L99" s="92"/>
      <c r="M99" s="65"/>
      <c r="N99" s="65"/>
      <c r="O99" s="65"/>
      <c r="P99" s="65"/>
      <c r="Q99" s="65"/>
      <c r="R99" s="65"/>
      <c r="S99" s="65"/>
      <c r="T99" s="65"/>
      <c r="U99" s="239"/>
      <c r="V99" s="325"/>
      <c r="W99" s="286">
        <v>0</v>
      </c>
      <c r="X99" s="287">
        <v>0</v>
      </c>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0</v>
      </c>
      <c r="L100" s="92"/>
      <c r="M100" s="64"/>
      <c r="N100" s="64"/>
      <c r="O100" s="64"/>
      <c r="P100" s="64"/>
      <c r="Q100" s="64"/>
      <c r="R100" s="64"/>
      <c r="S100" s="64"/>
      <c r="T100" s="64"/>
      <c r="U100" s="239"/>
      <c r="V100" s="325"/>
      <c r="W100" s="284">
        <v>0</v>
      </c>
      <c r="X100" s="285">
        <v>0</v>
      </c>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0</v>
      </c>
      <c r="L101" s="92"/>
      <c r="M101" s="65"/>
      <c r="N101" s="65"/>
      <c r="O101" s="65"/>
      <c r="P101" s="65"/>
      <c r="Q101" s="65"/>
      <c r="R101" s="65"/>
      <c r="S101" s="65"/>
      <c r="T101" s="65"/>
      <c r="U101" s="239"/>
      <c r="V101" s="325"/>
      <c r="W101" s="286">
        <v>0</v>
      </c>
      <c r="X101" s="287">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5"/>
      <c r="W102" s="284">
        <v>0</v>
      </c>
      <c r="X102" s="285">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0</v>
      </c>
      <c r="L103" s="92"/>
      <c r="M103" s="65"/>
      <c r="N103" s="65"/>
      <c r="O103" s="65"/>
      <c r="P103" s="65"/>
      <c r="Q103" s="65"/>
      <c r="R103" s="65"/>
      <c r="S103" s="65"/>
      <c r="T103" s="65"/>
      <c r="U103" s="239"/>
      <c r="V103" s="325"/>
      <c r="W103" s="286">
        <v>0</v>
      </c>
      <c r="X103" s="287">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5"/>
      <c r="W104" s="284">
        <v>0</v>
      </c>
      <c r="X104" s="285">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0</v>
      </c>
      <c r="L105" s="92"/>
      <c r="M105" s="65"/>
      <c r="N105" s="65"/>
      <c r="O105" s="65"/>
      <c r="P105" s="65"/>
      <c r="Q105" s="65"/>
      <c r="R105" s="65"/>
      <c r="S105" s="65"/>
      <c r="T105" s="65"/>
      <c r="U105" s="239"/>
      <c r="V105" s="325"/>
      <c r="W105" s="286">
        <v>0</v>
      </c>
      <c r="X105" s="287">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0</v>
      </c>
      <c r="L106" s="92"/>
      <c r="M106" s="64"/>
      <c r="N106" s="64"/>
      <c r="O106" s="64"/>
      <c r="P106" s="64"/>
      <c r="Q106" s="64"/>
      <c r="R106" s="64"/>
      <c r="S106" s="64"/>
      <c r="T106" s="64"/>
      <c r="U106" s="239"/>
      <c r="V106" s="325"/>
      <c r="W106" s="284">
        <v>0</v>
      </c>
      <c r="X106" s="285">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0</v>
      </c>
      <c r="L107" s="92"/>
      <c r="M107" s="65"/>
      <c r="N107" s="65"/>
      <c r="O107" s="65"/>
      <c r="P107" s="65"/>
      <c r="Q107" s="65"/>
      <c r="R107" s="65"/>
      <c r="S107" s="65"/>
      <c r="T107" s="65"/>
      <c r="U107" s="239"/>
      <c r="V107" s="325"/>
      <c r="W107" s="286">
        <v>0</v>
      </c>
      <c r="X107" s="287">
        <v>0</v>
      </c>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0</v>
      </c>
      <c r="L108" s="92"/>
      <c r="M108" s="64"/>
      <c r="N108" s="64"/>
      <c r="O108" s="64"/>
      <c r="P108" s="64"/>
      <c r="Q108" s="64"/>
      <c r="R108" s="64"/>
      <c r="S108" s="64"/>
      <c r="T108" s="64"/>
      <c r="U108" s="239"/>
      <c r="V108" s="325"/>
      <c r="W108" s="284">
        <v>0</v>
      </c>
      <c r="X108" s="285">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5"/>
      <c r="W109" s="286">
        <v>0</v>
      </c>
      <c r="X109" s="287">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0</v>
      </c>
      <c r="L110" s="92"/>
      <c r="M110" s="64"/>
      <c r="N110" s="64"/>
      <c r="O110" s="64"/>
      <c r="P110" s="64"/>
      <c r="Q110" s="64"/>
      <c r="R110" s="64"/>
      <c r="S110" s="64"/>
      <c r="T110" s="64"/>
      <c r="U110" s="239"/>
      <c r="V110" s="325"/>
      <c r="W110" s="284">
        <v>0</v>
      </c>
      <c r="X110" s="285">
        <v>0</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0</v>
      </c>
      <c r="L111" s="92"/>
      <c r="M111" s="65"/>
      <c r="N111" s="65"/>
      <c r="O111" s="65"/>
      <c r="P111" s="65"/>
      <c r="Q111" s="65"/>
      <c r="R111" s="65"/>
      <c r="S111" s="65"/>
      <c r="T111" s="65"/>
      <c r="U111" s="239"/>
      <c r="V111" s="325"/>
      <c r="W111" s="286">
        <v>0</v>
      </c>
      <c r="X111" s="287">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0</v>
      </c>
      <c r="L112" s="92"/>
      <c r="M112" s="64"/>
      <c r="N112" s="64"/>
      <c r="O112" s="64"/>
      <c r="P112" s="64"/>
      <c r="Q112" s="64"/>
      <c r="R112" s="64"/>
      <c r="S112" s="64"/>
      <c r="T112" s="64"/>
      <c r="U112" s="239"/>
      <c r="V112" s="325"/>
      <c r="W112" s="284">
        <v>0</v>
      </c>
      <c r="X112" s="285">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5"/>
      <c r="W113" s="286">
        <v>0</v>
      </c>
      <c r="X113" s="287">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5"/>
      <c r="W114" s="284">
        <v>0</v>
      </c>
      <c r="X114" s="285">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5"/>
      <c r="W115" s="286">
        <v>0</v>
      </c>
      <c r="X115" s="287">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5"/>
      <c r="W116" s="284">
        <v>0</v>
      </c>
      <c r="X116" s="285">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5"/>
      <c r="W117" s="286">
        <v>0</v>
      </c>
      <c r="X117" s="287">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5"/>
      <c r="W118" s="284">
        <v>0</v>
      </c>
      <c r="X118" s="285">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5"/>
      <c r="W119" s="286">
        <v>0</v>
      </c>
      <c r="X119" s="287">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5"/>
      <c r="W120" s="284">
        <v>0</v>
      </c>
      <c r="X120" s="285">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5"/>
      <c r="W121" s="286">
        <v>0</v>
      </c>
      <c r="X121" s="287">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5"/>
      <c r="W122" s="284">
        <v>0</v>
      </c>
      <c r="X122" s="285">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5"/>
      <c r="W123" s="286">
        <v>0</v>
      </c>
      <c r="X123" s="287">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5"/>
      <c r="W124" s="284">
        <v>0</v>
      </c>
      <c r="X124" s="285">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5"/>
      <c r="W125" s="286">
        <v>0</v>
      </c>
      <c r="X125" s="287">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5"/>
      <c r="W126" s="284">
        <v>0</v>
      </c>
      <c r="X126" s="285">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5"/>
      <c r="W127" s="286">
        <v>0</v>
      </c>
      <c r="X127" s="287">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5"/>
      <c r="W128" s="284">
        <v>0</v>
      </c>
      <c r="X128" s="285">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5"/>
      <c r="W129" s="286">
        <v>0</v>
      </c>
      <c r="X129" s="287">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0</v>
      </c>
      <c r="L130" s="92"/>
      <c r="M130" s="64"/>
      <c r="N130" s="64"/>
      <c r="O130" s="64"/>
      <c r="P130" s="64"/>
      <c r="Q130" s="64"/>
      <c r="R130" s="64"/>
      <c r="S130" s="64"/>
      <c r="T130" s="64"/>
      <c r="U130" s="239"/>
      <c r="V130" s="325"/>
      <c r="W130" s="284">
        <v>0</v>
      </c>
      <c r="X130" s="285">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5"/>
      <c r="W131" s="286">
        <v>0</v>
      </c>
      <c r="X131" s="287">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5"/>
      <c r="W132" s="284">
        <v>0</v>
      </c>
      <c r="X132" s="285">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5"/>
      <c r="W133" s="286">
        <v>0</v>
      </c>
      <c r="X133" s="287">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5"/>
      <c r="W134" s="284">
        <v>0</v>
      </c>
      <c r="X134" s="285">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5"/>
      <c r="W135" s="286">
        <v>0</v>
      </c>
      <c r="X135" s="287">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5"/>
      <c r="W136" s="284">
        <v>0</v>
      </c>
      <c r="X136" s="285">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5"/>
      <c r="W137" s="286">
        <v>0</v>
      </c>
      <c r="X137" s="287">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5"/>
      <c r="W138" s="284">
        <v>0</v>
      </c>
      <c r="X138" s="285">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5"/>
      <c r="W139" s="286">
        <v>0</v>
      </c>
      <c r="X139" s="287">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5"/>
      <c r="W140" s="284">
        <v>0</v>
      </c>
      <c r="X140" s="285">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5"/>
      <c r="W141" s="286">
        <v>0</v>
      </c>
      <c r="X141" s="287">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5"/>
      <c r="W142" s="284">
        <v>0</v>
      </c>
      <c r="X142" s="285">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5"/>
      <c r="W143" s="286">
        <v>0</v>
      </c>
      <c r="X143" s="287">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5"/>
      <c r="W144" s="284">
        <v>0</v>
      </c>
      <c r="X144" s="285">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5"/>
      <c r="W145" s="286">
        <v>0</v>
      </c>
      <c r="X145" s="287">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5"/>
      <c r="W146" s="284">
        <v>0</v>
      </c>
      <c r="X146" s="285">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6903.48</v>
      </c>
      <c r="L147" s="92"/>
      <c r="M147" s="65">
        <v>0</v>
      </c>
      <c r="N147" s="65">
        <v>0</v>
      </c>
      <c r="O147" s="65">
        <v>0</v>
      </c>
      <c r="P147" s="65">
        <v>0</v>
      </c>
      <c r="Q147" s="65">
        <v>3308.53</v>
      </c>
      <c r="R147" s="65"/>
      <c r="S147" s="65">
        <v>3594.95</v>
      </c>
      <c r="T147" s="65"/>
      <c r="U147" s="239"/>
      <c r="V147" s="325"/>
      <c r="W147" s="286">
        <v>0</v>
      </c>
      <c r="X147" s="287">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5"/>
      <c r="W148" s="284">
        <v>0</v>
      </c>
      <c r="X148" s="285">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4731.24</v>
      </c>
      <c r="L149" s="92"/>
      <c r="M149" s="65">
        <v>0</v>
      </c>
      <c r="N149" s="65">
        <v>0</v>
      </c>
      <c r="O149" s="65">
        <v>0</v>
      </c>
      <c r="P149" s="65">
        <v>0</v>
      </c>
      <c r="Q149" s="65">
        <v>765.38</v>
      </c>
      <c r="R149" s="65"/>
      <c r="S149" s="65">
        <v>3965.86</v>
      </c>
      <c r="T149" s="65"/>
      <c r="U149" s="239"/>
      <c r="V149" s="325"/>
      <c r="W149" s="286">
        <v>0</v>
      </c>
      <c r="X149" s="287">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601.27</v>
      </c>
      <c r="L150" s="92"/>
      <c r="M150" s="65">
        <v>40.85</v>
      </c>
      <c r="N150" s="65">
        <v>0</v>
      </c>
      <c r="O150" s="65">
        <v>14</v>
      </c>
      <c r="P150" s="65">
        <v>0</v>
      </c>
      <c r="Q150" s="65">
        <v>108.89</v>
      </c>
      <c r="R150" s="65">
        <v>437.53</v>
      </c>
      <c r="S150" s="64"/>
      <c r="T150" s="64"/>
      <c r="U150" s="239"/>
      <c r="V150" s="325"/>
      <c r="W150" s="284">
        <v>0</v>
      </c>
      <c r="X150" s="285">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1273.5900000000001</v>
      </c>
      <c r="L151" s="92"/>
      <c r="M151" s="65">
        <v>66.680000000000007</v>
      </c>
      <c r="N151" s="65">
        <v>0</v>
      </c>
      <c r="O151" s="65">
        <v>0</v>
      </c>
      <c r="P151" s="65">
        <v>0</v>
      </c>
      <c r="Q151" s="65">
        <v>295.33</v>
      </c>
      <c r="R151" s="65">
        <v>911.58</v>
      </c>
      <c r="S151" s="65"/>
      <c r="T151" s="65"/>
      <c r="U151" s="239"/>
      <c r="V151" s="325"/>
      <c r="W151" s="286">
        <v>0</v>
      </c>
      <c r="X151" s="287">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5"/>
      <c r="W152" s="284">
        <v>0</v>
      </c>
      <c r="X152" s="285">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5"/>
      <c r="W153" s="286">
        <v>0</v>
      </c>
      <c r="X153" s="287">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5"/>
      <c r="W154" s="284">
        <v>0</v>
      </c>
      <c r="X154" s="285">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5"/>
      <c r="W155" s="286">
        <v>0</v>
      </c>
      <c r="X155" s="287">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594.80999999999995</v>
      </c>
      <c r="L156" s="92"/>
      <c r="M156" s="64">
        <v>144.63</v>
      </c>
      <c r="N156" s="64">
        <v>0</v>
      </c>
      <c r="O156" s="64">
        <v>0</v>
      </c>
      <c r="P156" s="64">
        <v>0</v>
      </c>
      <c r="Q156" s="64">
        <v>118.83</v>
      </c>
      <c r="R156" s="64">
        <v>331.35</v>
      </c>
      <c r="S156" s="64"/>
      <c r="T156" s="64"/>
      <c r="U156" s="239"/>
      <c r="V156" s="325"/>
      <c r="W156" s="284">
        <v>0</v>
      </c>
      <c r="X156" s="285">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989.07</v>
      </c>
      <c r="L157" s="92"/>
      <c r="M157" s="65">
        <v>233.05</v>
      </c>
      <c r="N157" s="65">
        <v>0</v>
      </c>
      <c r="O157" s="65">
        <v>0</v>
      </c>
      <c r="P157" s="65">
        <v>0</v>
      </c>
      <c r="Q157" s="65">
        <v>311.16000000000003</v>
      </c>
      <c r="R157" s="65"/>
      <c r="S157" s="65"/>
      <c r="T157" s="65">
        <v>444.86</v>
      </c>
      <c r="U157" s="239"/>
      <c r="V157" s="325"/>
      <c r="W157" s="286">
        <v>0</v>
      </c>
      <c r="X157" s="287">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5"/>
      <c r="W158" s="284">
        <v>0</v>
      </c>
      <c r="X158" s="285">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5"/>
      <c r="W159" s="286">
        <v>0</v>
      </c>
      <c r="X159" s="287">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5"/>
      <c r="W160" s="284">
        <v>0</v>
      </c>
      <c r="X160" s="285">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1171.6300000000001</v>
      </c>
      <c r="L161" s="92"/>
      <c r="M161" s="65">
        <v>178.01</v>
      </c>
      <c r="N161" s="65">
        <v>0</v>
      </c>
      <c r="O161" s="65">
        <v>25</v>
      </c>
      <c r="P161" s="65">
        <v>0</v>
      </c>
      <c r="Q161" s="65">
        <v>523.76</v>
      </c>
      <c r="R161" s="65"/>
      <c r="S161" s="65"/>
      <c r="T161" s="65">
        <v>444.86</v>
      </c>
      <c r="U161" s="239"/>
      <c r="V161" s="325"/>
      <c r="W161" s="286">
        <v>0</v>
      </c>
      <c r="X161" s="287">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5"/>
      <c r="W162" s="284">
        <v>0</v>
      </c>
      <c r="X162" s="285">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5"/>
      <c r="W163" s="286">
        <v>0</v>
      </c>
      <c r="X163" s="287">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5"/>
      <c r="W164" s="284">
        <v>0</v>
      </c>
      <c r="X164" s="285">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5"/>
      <c r="W165" s="286">
        <v>0</v>
      </c>
      <c r="X165" s="287">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5"/>
      <c r="W166" s="284">
        <v>0</v>
      </c>
      <c r="X166" s="285">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5"/>
      <c r="W167" s="286">
        <v>0</v>
      </c>
      <c r="X167" s="287">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5"/>
      <c r="W168" s="284">
        <v>0</v>
      </c>
      <c r="X168" s="285">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5"/>
      <c r="W169" s="286">
        <v>0</v>
      </c>
      <c r="X169" s="287">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5"/>
      <c r="W170" s="284">
        <v>0</v>
      </c>
      <c r="X170" s="285">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5"/>
      <c r="W171" s="286">
        <v>0</v>
      </c>
      <c r="X171" s="287">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5"/>
      <c r="W172" s="284">
        <v>0</v>
      </c>
      <c r="X172" s="285">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5"/>
      <c r="W173" s="286">
        <v>0</v>
      </c>
      <c r="X173" s="287">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5"/>
      <c r="W174" s="284">
        <v>0</v>
      </c>
      <c r="X174" s="285">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5"/>
      <c r="W175" s="286">
        <v>0</v>
      </c>
      <c r="X175" s="287">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5"/>
      <c r="W176" s="284">
        <v>0</v>
      </c>
      <c r="X176" s="285">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5"/>
      <c r="W177" s="286">
        <v>0</v>
      </c>
      <c r="X177" s="287">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5"/>
      <c r="W178" s="284">
        <v>0</v>
      </c>
      <c r="X178" s="285">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5"/>
      <c r="W179" s="286">
        <v>0</v>
      </c>
      <c r="X179" s="287">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9"/>
      <c r="V180" s="326"/>
      <c r="W180" s="284">
        <v>0</v>
      </c>
      <c r="X180" s="284">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1"/>
      <c r="G181" s="301"/>
      <c r="H181" s="165"/>
      <c r="I181" s="302"/>
      <c r="J181" s="4"/>
      <c r="K181" s="315"/>
      <c r="L181" s="92"/>
      <c r="M181" s="316"/>
      <c r="N181" s="316"/>
      <c r="O181" s="316"/>
      <c r="P181" s="316"/>
      <c r="Q181" s="316"/>
      <c r="R181" s="316"/>
      <c r="S181" s="316"/>
      <c r="T181" s="316"/>
      <c r="U181" s="239"/>
      <c r="V181" s="14"/>
      <c r="W181" s="317"/>
      <c r="X181" s="318"/>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4" t="str">
        <f>IF('Page 2 - Team Information'!G180="","",'Page 2 - Team Information'!G180)</f>
        <v/>
      </c>
      <c r="H182" s="165"/>
      <c r="I182" s="274" t="str">
        <f>IF('Page 2 - Team Information'!I180="","",'Page 2 - Team Information'!I180)</f>
        <v/>
      </c>
      <c r="J182" s="4"/>
      <c r="K182" s="153">
        <f>SUM(M182:X182)</f>
        <v>0</v>
      </c>
      <c r="L182" s="92"/>
      <c r="M182" s="64"/>
      <c r="N182" s="64"/>
      <c r="O182" s="64"/>
      <c r="P182" s="64"/>
      <c r="Q182" s="64"/>
      <c r="R182" s="64"/>
      <c r="S182" s="64"/>
      <c r="T182" s="64"/>
      <c r="U182" s="239"/>
      <c r="V182" s="14"/>
      <c r="W182" s="284">
        <v>0</v>
      </c>
      <c r="X182" s="285">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5" t="str">
        <f>IF('Page 2 - Team Information'!G181="","",'Page 2 - Team Information'!G181)</f>
        <v/>
      </c>
      <c r="H183" s="165"/>
      <c r="I183" s="275" t="str">
        <f>IF('Page 2 - Team Information'!I181="","",'Page 2 - Team Information'!I181)</f>
        <v/>
      </c>
      <c r="J183" s="4"/>
      <c r="K183" s="153">
        <f>SUM(M183:X183)</f>
        <v>0</v>
      </c>
      <c r="L183" s="92"/>
      <c r="M183" s="65"/>
      <c r="N183" s="65"/>
      <c r="O183" s="65"/>
      <c r="P183" s="65"/>
      <c r="Q183" s="65"/>
      <c r="R183" s="65"/>
      <c r="S183" s="65"/>
      <c r="T183" s="65"/>
      <c r="U183" s="239"/>
      <c r="V183" s="152"/>
      <c r="W183" s="286">
        <v>0</v>
      </c>
      <c r="X183" s="287">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4" t="str">
        <f>IF('Page 2 - Team Information'!G182="","",'Page 2 - Team Information'!G182)</f>
        <v/>
      </c>
      <c r="H184" s="165"/>
      <c r="I184" s="274" t="str">
        <f>IF('Page 2 - Team Information'!I182="","",'Page 2 - Team Information'!I182)</f>
        <v/>
      </c>
      <c r="J184" s="4"/>
      <c r="K184" s="153">
        <f>SUM(M184:X184)</f>
        <v>0</v>
      </c>
      <c r="L184" s="92"/>
      <c r="M184" s="64"/>
      <c r="N184" s="64"/>
      <c r="O184" s="64"/>
      <c r="P184" s="64"/>
      <c r="Q184" s="64"/>
      <c r="R184" s="64"/>
      <c r="S184" s="64"/>
      <c r="T184" s="64"/>
      <c r="U184" s="239"/>
      <c r="V184" s="14"/>
      <c r="W184" s="284">
        <v>0</v>
      </c>
      <c r="X184" s="285">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5" t="str">
        <f>IF('Page 2 - Team Information'!G183="","",'Page 2 - Team Information'!G183)</f>
        <v/>
      </c>
      <c r="H185" s="179"/>
      <c r="I185" s="275" t="str">
        <f>IF('Page 2 - Team Information'!I183="","",'Page 2 - Team Information'!I183)</f>
        <v/>
      </c>
      <c r="J185" s="4"/>
      <c r="K185" s="153">
        <f>SUM(M185:X185)</f>
        <v>0</v>
      </c>
      <c r="L185" s="92"/>
      <c r="M185" s="65"/>
      <c r="N185" s="65"/>
      <c r="O185" s="65"/>
      <c r="P185" s="65"/>
      <c r="Q185" s="65"/>
      <c r="R185" s="65"/>
      <c r="S185" s="65"/>
      <c r="T185" s="65"/>
      <c r="U185" s="239"/>
      <c r="V185" s="14"/>
      <c r="W185" s="286">
        <v>0</v>
      </c>
      <c r="X185" s="287">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4" t="str">
        <f>IF('Page 2 - Team Information'!G184="","",'Page 2 - Team Information'!G184)</f>
        <v/>
      </c>
      <c r="H186" s="180"/>
      <c r="I186" s="274" t="str">
        <f>IF('Page 2 - Team Information'!I184="","",'Page 2 - Team Information'!I184)</f>
        <v/>
      </c>
      <c r="J186" s="95"/>
      <c r="K186" s="154">
        <f>SUM(M186:X186)</f>
        <v>0</v>
      </c>
      <c r="L186" s="93"/>
      <c r="M186" s="196"/>
      <c r="N186" s="196"/>
      <c r="O186" s="196"/>
      <c r="P186" s="196"/>
      <c r="Q186" s="196"/>
      <c r="R186" s="196"/>
      <c r="S186" s="196"/>
      <c r="T186" s="196"/>
      <c r="U186" s="239"/>
      <c r="V186" s="14"/>
      <c r="W186" s="288">
        <v>0</v>
      </c>
      <c r="X186" s="289">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0"/>
      <c r="E7" s="373" t="str">
        <f>IF('Page 1 - General Information'!G14="[Make Selection From Drop-Down List ]","",("School:  "&amp;'Page 1 - General Information'!G14&amp;" - "&amp;'Page 1 - General Information'!G16))</f>
        <v>School:  McAdoo-Kelayres El/MS - 8245</v>
      </c>
      <c r="F7" s="100"/>
      <c r="G7" s="100"/>
      <c r="H7" s="221"/>
      <c r="I7" s="100"/>
      <c r="J7" s="100" t="s">
        <v>10535</v>
      </c>
      <c r="K7" s="100"/>
      <c r="L7" s="100"/>
      <c r="M7" s="100"/>
      <c r="N7" s="100"/>
      <c r="O7" s="100"/>
      <c r="P7" s="100"/>
      <c r="Q7" s="221"/>
      <c r="R7" s="374"/>
      <c r="S7" s="374"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5"/>
      <c r="E10" s="562" t="s">
        <v>10521</v>
      </c>
      <c r="F10" s="557" t="s">
        <v>19152</v>
      </c>
      <c r="G10" s="558"/>
      <c r="H10" s="558"/>
      <c r="I10" s="558"/>
      <c r="J10" s="558"/>
      <c r="K10" s="558"/>
      <c r="L10" s="558"/>
      <c r="M10" s="559"/>
      <c r="N10" s="99"/>
      <c r="O10" s="557" t="s">
        <v>19153</v>
      </c>
      <c r="P10" s="558"/>
      <c r="Q10" s="558"/>
      <c r="R10" s="558"/>
      <c r="S10" s="558"/>
      <c r="T10" s="558"/>
      <c r="U10" s="558"/>
      <c r="V10" s="559"/>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3"/>
      <c r="F11" s="527" t="s">
        <v>10522</v>
      </c>
      <c r="G11" s="556"/>
      <c r="H11" s="556"/>
      <c r="I11" s="556"/>
      <c r="J11" s="556"/>
      <c r="K11" s="556"/>
      <c r="L11" s="556"/>
      <c r="M11" s="528"/>
      <c r="N11" s="376"/>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1" t="s">
        <v>10528</v>
      </c>
      <c r="H12" s="161" t="s">
        <v>10529</v>
      </c>
      <c r="I12" s="161" t="s">
        <v>10530</v>
      </c>
      <c r="J12" s="161" t="s">
        <v>10531</v>
      </c>
      <c r="K12" s="161" t="s">
        <v>10532</v>
      </c>
      <c r="L12" s="362" t="s">
        <v>10533</v>
      </c>
      <c r="M12" s="66" t="s">
        <v>2455</v>
      </c>
      <c r="N12" s="376"/>
      <c r="O12" s="349" t="s">
        <v>10527</v>
      </c>
      <c r="P12" s="161" t="s">
        <v>10528</v>
      </c>
      <c r="Q12" s="161" t="s">
        <v>10529</v>
      </c>
      <c r="R12" s="161" t="s">
        <v>10530</v>
      </c>
      <c r="S12" s="161" t="s">
        <v>10531</v>
      </c>
      <c r="T12" s="161" t="s">
        <v>10532</v>
      </c>
      <c r="U12" s="362"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1184033028245Male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55</v>
      </c>
      <c r="I14" s="368">
        <f>IF(ISERROR(VLOOKUP($D$14,'Race Data'!$B:$O,10,FALSE))," ",(VLOOKUP($D$14,'Race Data'!$B:$O,10,FALSE)))</f>
        <v>42</v>
      </c>
      <c r="J14" s="368">
        <f>IF(ISERROR(VLOOKUP($D$14,'Race Data'!$B:$O,11,FALSE))," ",(VLOOKUP($D$14,'Race Data'!$B:$O,11,FALSE)))</f>
        <v>0</v>
      </c>
      <c r="K14" s="368" t="str">
        <f>IF(ISERROR(VLOOKUP($D$14,'Race Data'!$B:$O,12,FALSE))," ",(VLOOKUP($D$14,'Race Data'!$B:$O,12,FALSE)))</f>
        <v>*</v>
      </c>
      <c r="L14" s="368">
        <f>IF(ISERROR(VLOOKUP($D$14,'Race Data'!$B:$O,13,FALSE))," ",(VLOOKUP($D$14,'Race Data'!$B:$O,13,FALSE)))</f>
        <v>0</v>
      </c>
      <c r="M14" s="353">
        <f>IF(ISERROR(VLOOKUP($D$14,'Race Data'!$B:$O,14,FALSE))," ",(VLOOKUP($D$14,'Race Data'!$B:$O,14,FALSE)))</f>
        <v>100</v>
      </c>
      <c r="N14" s="146"/>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1184033028245Female</v>
      </c>
      <c r="E15" s="175" t="s">
        <v>2947</v>
      </c>
      <c r="F15" s="368">
        <f>IF(ISERROR(VLOOKUP($D$15,'Race Data'!$B:$O,7,FALSE))," ",(VLOOKUP($D$15,'Race Data'!$B:$O,7,FALSE)))</f>
        <v>0</v>
      </c>
      <c r="G15" s="368" t="str">
        <f>IF(ISERROR(VLOOKUP($D$15,'Race Data'!$B:$O,8,FALSE))," ",(VLOOKUP($D$15,'Race Data'!$B:$O,8,FALSE)))</f>
        <v>*</v>
      </c>
      <c r="H15" s="368">
        <f>IF(ISERROR(VLOOKUP($D$15,'Race Data'!$B:$O,9,FALSE))," ",(VLOOKUP($D$15,'Race Data'!$B:$O,9,FALSE)))</f>
        <v>43</v>
      </c>
      <c r="I15" s="368">
        <f>IF(ISERROR(VLOOKUP($D$15,'Race Data'!$B:$O,10,FALSE))," ",(VLOOKUP($D$15,'Race Data'!$B:$O,10,FALSE)))</f>
        <v>45</v>
      </c>
      <c r="J15" s="368">
        <f>IF(ISERROR(VLOOKUP($D$15,'Race Data'!$B:$O,11,FALSE))," ",(VLOOKUP($D$15,'Race Data'!$B:$O,11,FALSE)))</f>
        <v>0</v>
      </c>
      <c r="K15" s="368" t="str">
        <f>IF(ISERROR(VLOOKUP($D$15,'Race Data'!$B:$O,12,FALSE))," ",(VLOOKUP($D$15,'Race Data'!$B:$O,12,FALSE)))</f>
        <v>*</v>
      </c>
      <c r="L15" s="368">
        <f>IF(ISERROR(VLOOKUP($D$15,'Race Data'!$B:$O,13,FALSE))," ",(VLOOKUP($D$15,'Race Data'!$B:$O,13,FALSE)))</f>
        <v>0</v>
      </c>
      <c r="M15" s="353">
        <f>IF(ISERROR(VLOOKUP($D$15,'Race Data'!$B:$O,14,FALSE))," ",(VLOOKUP($D$15,'Race Data'!$B:$O,14,FALSE)))</f>
        <v>92</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8"/>
      <c r="B16" s="378"/>
      <c r="D16" s="210" t="str">
        <f>'Page 1 - General Information'!G12&amp;'Page 1 - General Information'!G16&amp;'Page 4 - Gender and Race Info'!E16</f>
        <v>1184033028245Total</v>
      </c>
      <c r="E16" s="379" t="s">
        <v>2455</v>
      </c>
      <c r="F16" s="365">
        <f>IF(ISERROR(VLOOKUP($D$16,'Race Data'!$B:$O,7,FALSE))," ",(VLOOKUP($D$16,'Race Data'!$B:$O,7,FALSE)))</f>
        <v>0</v>
      </c>
      <c r="G16" s="365" t="str">
        <f>IF(ISERROR(VLOOKUP($D$16,'Race Data'!$B:$O,8,FALSE))," ",(VLOOKUP($D$16,'Race Data'!$B:$O,8,FALSE)))</f>
        <v>*</v>
      </c>
      <c r="H16" s="365">
        <f>IF(ISERROR(VLOOKUP($D$16,'Race Data'!$B:$O,9,FALSE))," ",(VLOOKUP($D$16,'Race Data'!$B:$O,9,FALSE)))</f>
        <v>98</v>
      </c>
      <c r="I16" s="365">
        <f>IF(ISERROR(VLOOKUP($D$16,'Race Data'!$B:$O,10,FALSE))," ",(VLOOKUP($D$16,'Race Data'!$B:$O,10,FALSE)))</f>
        <v>87</v>
      </c>
      <c r="J16" s="365">
        <f>IF(ISERROR(VLOOKUP($D$16,'Race Data'!$B:$O,11,FALSE))," ",(VLOOKUP($D$16,'Race Data'!$B:$O,11,FALSE)))</f>
        <v>0</v>
      </c>
      <c r="K16" s="365" t="str">
        <f>IF(ISERROR(VLOOKUP($D$16,'Race Data'!$B:$O,12,FALSE))," ",(VLOOKUP($D$16,'Race Data'!$B:$O,12,FALSE)))</f>
        <v>*</v>
      </c>
      <c r="L16" s="365">
        <f>IF(ISERROR(VLOOKUP($D$16,'Race Data'!$B:$O,13,FALSE))," ",(VLOOKUP($D$16,'Race Data'!$B:$O,13,FALSE)))</f>
        <v>0</v>
      </c>
      <c r="M16" s="366">
        <f>IF(ISERROR(VLOOKUP($D$16,'Race Data'!$B:$O,14,FALSE))," ",(VLOOKUP($D$16,'Race Data'!$B:$O,14,FALSE)))</f>
        <v>192</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McAdoo-Kelayres El/MS - 8245</v>
      </c>
      <c r="F7" s="120"/>
      <c r="G7" s="120"/>
      <c r="H7" s="120"/>
      <c r="I7" s="100"/>
      <c r="J7" s="565" t="s">
        <v>2817</v>
      </c>
      <c r="K7" s="565"/>
      <c r="L7" s="565"/>
      <c r="M7" s="120"/>
      <c r="N7" s="126" t="str">
        <f>IF('Page 1 - General Information'!G10=" [Make Selection From Drop-Down List ]","",("LEA:  "&amp;'Page 1 - General Information'!G10&amp;" - "&amp;'Page 1 - General Information'!G12))</f>
        <v>LEA:  Hazleton Area SD - 118403302</v>
      </c>
      <c r="O7" s="360"/>
      <c r="P7" s="126"/>
      <c r="Q7" s="118"/>
      <c r="R7" s="100"/>
      <c r="S7" s="70"/>
      <c r="T7" s="24"/>
    </row>
    <row r="8" spans="1:74" ht="4.9000000000000004" customHeight="1" x14ac:dyDescent="0.25">
      <c r="B8" s="17"/>
      <c r="C8" s="18"/>
      <c r="D8" s="529"/>
      <c r="E8" s="529"/>
      <c r="F8" s="529"/>
      <c r="G8" s="529"/>
      <c r="H8" s="529"/>
      <c r="I8" s="529"/>
      <c r="J8" s="529"/>
      <c r="K8" s="529"/>
      <c r="L8" s="529"/>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6"/>
      <c r="F10" s="577"/>
      <c r="G10" s="577"/>
      <c r="H10" s="577"/>
      <c r="I10" s="577"/>
      <c r="J10" s="577"/>
      <c r="K10" s="577"/>
      <c r="L10" s="577"/>
      <c r="M10" s="577"/>
      <c r="N10" s="577"/>
      <c r="O10" s="577"/>
      <c r="P10" s="577"/>
      <c r="Q10" s="578"/>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3" t="s">
        <v>2832</v>
      </c>
      <c r="F11" s="574"/>
      <c r="G11" s="574"/>
      <c r="H11" s="574"/>
      <c r="I11" s="574"/>
      <c r="J11" s="574"/>
      <c r="K11" s="574"/>
      <c r="L11" s="574"/>
      <c r="M11" s="574"/>
      <c r="N11" s="574"/>
      <c r="O11" s="574"/>
      <c r="P11" s="574"/>
      <c r="Q11" s="575"/>
      <c r="R11" s="107"/>
      <c r="T11" s="24"/>
    </row>
    <row r="12" spans="1:74" ht="22.15" customHeight="1" x14ac:dyDescent="0.25">
      <c r="B12" s="17"/>
      <c r="D12" s="110"/>
      <c r="E12" s="579" t="s">
        <v>10095</v>
      </c>
      <c r="F12" s="580"/>
      <c r="G12" s="580"/>
      <c r="H12" s="580"/>
      <c r="I12" s="580"/>
      <c r="J12" s="580"/>
      <c r="K12" s="580"/>
      <c r="L12" s="580"/>
      <c r="M12" s="580"/>
      <c r="N12" s="580"/>
      <c r="O12" s="580"/>
      <c r="P12" s="580"/>
      <c r="Q12" s="581"/>
      <c r="R12" s="107"/>
      <c r="T12" s="24"/>
    </row>
    <row r="13" spans="1:74" ht="22.9" customHeight="1" x14ac:dyDescent="0.25">
      <c r="B13" s="17"/>
      <c r="D13" s="110"/>
      <c r="E13" s="582" t="s">
        <v>10322</v>
      </c>
      <c r="F13" s="583"/>
      <c r="G13" s="583"/>
      <c r="H13" s="583"/>
      <c r="I13" s="583"/>
      <c r="J13" s="583"/>
      <c r="K13" s="583"/>
      <c r="L13" s="583"/>
      <c r="M13" s="583"/>
      <c r="N13" s="583"/>
      <c r="O13" s="583"/>
      <c r="P13" s="583"/>
      <c r="Q13" s="584"/>
      <c r="R13" s="107"/>
      <c r="T13" s="24"/>
    </row>
    <row r="14" spans="1:74" ht="4.9000000000000004" customHeight="1" x14ac:dyDescent="0.25">
      <c r="B14" s="17"/>
      <c r="D14" s="110"/>
      <c r="E14" s="566"/>
      <c r="F14" s="567"/>
      <c r="G14" s="567"/>
      <c r="H14" s="567"/>
      <c r="I14" s="567"/>
      <c r="J14" s="567"/>
      <c r="K14" s="567"/>
      <c r="L14" s="567"/>
      <c r="M14" s="567"/>
      <c r="N14" s="567"/>
      <c r="O14" s="567"/>
      <c r="P14" s="567"/>
      <c r="Q14" s="568"/>
      <c r="R14" s="107"/>
      <c r="T14" s="24"/>
    </row>
    <row r="15" spans="1:74" ht="21" x14ac:dyDescent="0.25">
      <c r="B15" s="17"/>
      <c r="D15" s="110"/>
      <c r="E15" s="569"/>
      <c r="F15" s="569"/>
      <c r="G15" s="569"/>
      <c r="H15" s="569"/>
      <c r="I15" s="569"/>
      <c r="J15" s="569"/>
      <c r="K15" s="569"/>
      <c r="L15" s="569"/>
      <c r="M15" s="569"/>
      <c r="N15" s="569"/>
      <c r="O15" s="569"/>
      <c r="P15" s="569"/>
      <c r="Q15" s="570"/>
      <c r="R15" s="107"/>
      <c r="T15" s="24"/>
    </row>
    <row r="16" spans="1:74" ht="21" x14ac:dyDescent="0.25">
      <c r="B16" s="17"/>
      <c r="D16" s="110"/>
      <c r="E16" s="571"/>
      <c r="F16" s="571"/>
      <c r="G16" s="571"/>
      <c r="H16" s="571"/>
      <c r="I16" s="571"/>
      <c r="J16" s="571"/>
      <c r="K16" s="571"/>
      <c r="L16" s="571"/>
      <c r="M16" s="571"/>
      <c r="N16" s="571"/>
      <c r="O16" s="571"/>
      <c r="P16" s="571"/>
      <c r="Q16" s="572"/>
      <c r="R16" s="107"/>
      <c r="T16" s="24"/>
    </row>
    <row r="17" spans="2:20" ht="21" x14ac:dyDescent="0.25">
      <c r="B17" s="17"/>
      <c r="D17" s="110"/>
      <c r="E17" s="571"/>
      <c r="F17" s="571"/>
      <c r="G17" s="571"/>
      <c r="H17" s="571"/>
      <c r="I17" s="571"/>
      <c r="J17" s="571"/>
      <c r="K17" s="571"/>
      <c r="L17" s="571"/>
      <c r="M17" s="571"/>
      <c r="N17" s="571"/>
      <c r="O17" s="571"/>
      <c r="P17" s="571"/>
      <c r="Q17" s="572"/>
      <c r="R17" s="107"/>
      <c r="T17" s="24"/>
    </row>
    <row r="18" spans="2:20" ht="21" x14ac:dyDescent="0.25">
      <c r="B18" s="17"/>
      <c r="D18" s="110"/>
      <c r="E18" s="571"/>
      <c r="F18" s="571"/>
      <c r="G18" s="571"/>
      <c r="H18" s="571"/>
      <c r="I18" s="571"/>
      <c r="J18" s="571"/>
      <c r="K18" s="571"/>
      <c r="L18" s="571"/>
      <c r="M18" s="571"/>
      <c r="N18" s="571"/>
      <c r="O18" s="571"/>
      <c r="P18" s="571"/>
      <c r="Q18" s="572"/>
      <c r="R18" s="107"/>
      <c r="T18" s="24"/>
    </row>
    <row r="19" spans="2:20" ht="21" x14ac:dyDescent="0.25">
      <c r="B19" s="17"/>
      <c r="D19" s="110"/>
      <c r="E19" s="571"/>
      <c r="F19" s="571"/>
      <c r="G19" s="571"/>
      <c r="H19" s="571"/>
      <c r="I19" s="571"/>
      <c r="J19" s="571"/>
      <c r="K19" s="571"/>
      <c r="L19" s="571"/>
      <c r="M19" s="571"/>
      <c r="N19" s="571"/>
      <c r="O19" s="571"/>
      <c r="P19" s="571"/>
      <c r="Q19" s="572"/>
      <c r="R19" s="107"/>
      <c r="T19" s="24"/>
    </row>
    <row r="20" spans="2:20" ht="21" x14ac:dyDescent="0.25">
      <c r="B20" s="17"/>
      <c r="D20" s="110"/>
      <c r="E20" s="571"/>
      <c r="F20" s="571"/>
      <c r="G20" s="571"/>
      <c r="H20" s="571"/>
      <c r="I20" s="571"/>
      <c r="J20" s="571"/>
      <c r="K20" s="571"/>
      <c r="L20" s="571"/>
      <c r="M20" s="571"/>
      <c r="N20" s="571"/>
      <c r="O20" s="571"/>
      <c r="P20" s="571"/>
      <c r="Q20" s="572"/>
      <c r="R20" s="107"/>
      <c r="T20" s="24"/>
    </row>
    <row r="21" spans="2:20" ht="21" x14ac:dyDescent="0.25">
      <c r="B21" s="17"/>
      <c r="D21" s="110"/>
      <c r="E21" s="571"/>
      <c r="F21" s="571"/>
      <c r="G21" s="571"/>
      <c r="H21" s="571"/>
      <c r="I21" s="571"/>
      <c r="J21" s="571"/>
      <c r="K21" s="571"/>
      <c r="L21" s="571"/>
      <c r="M21" s="571"/>
      <c r="N21" s="571"/>
      <c r="O21" s="571"/>
      <c r="P21" s="571"/>
      <c r="Q21" s="572"/>
      <c r="R21" s="107"/>
      <c r="T21" s="24"/>
    </row>
    <row r="22" spans="2:20" ht="21" x14ac:dyDescent="0.25">
      <c r="B22" s="17"/>
      <c r="D22" s="110"/>
      <c r="E22" s="571"/>
      <c r="F22" s="571"/>
      <c r="G22" s="571"/>
      <c r="H22" s="571"/>
      <c r="I22" s="571"/>
      <c r="J22" s="571"/>
      <c r="K22" s="571"/>
      <c r="L22" s="571"/>
      <c r="M22" s="571"/>
      <c r="N22" s="571"/>
      <c r="O22" s="571"/>
      <c r="P22" s="571"/>
      <c r="Q22" s="572"/>
      <c r="R22" s="107"/>
      <c r="T22" s="24"/>
    </row>
    <row r="23" spans="2:20" ht="21" x14ac:dyDescent="0.25">
      <c r="B23" s="17"/>
      <c r="D23" s="110"/>
      <c r="E23" s="571"/>
      <c r="F23" s="571"/>
      <c r="G23" s="571"/>
      <c r="H23" s="571"/>
      <c r="I23" s="571"/>
      <c r="J23" s="571"/>
      <c r="K23" s="571"/>
      <c r="L23" s="571"/>
      <c r="M23" s="571"/>
      <c r="N23" s="571"/>
      <c r="O23" s="571"/>
      <c r="P23" s="571"/>
      <c r="Q23" s="572"/>
      <c r="R23" s="107"/>
      <c r="T23" s="24"/>
    </row>
    <row r="24" spans="2:20" ht="21" x14ac:dyDescent="0.25">
      <c r="B24" s="17"/>
      <c r="D24" s="110"/>
      <c r="E24" s="571"/>
      <c r="F24" s="571"/>
      <c r="G24" s="571"/>
      <c r="H24" s="571"/>
      <c r="I24" s="571"/>
      <c r="J24" s="571"/>
      <c r="K24" s="571"/>
      <c r="L24" s="571"/>
      <c r="M24" s="571"/>
      <c r="N24" s="571"/>
      <c r="O24" s="571"/>
      <c r="P24" s="571"/>
      <c r="Q24" s="572"/>
      <c r="R24" s="107"/>
      <c r="T24" s="24"/>
    </row>
    <row r="25" spans="2:20" ht="21" x14ac:dyDescent="0.25">
      <c r="B25" s="17"/>
      <c r="D25" s="110"/>
      <c r="E25" s="571"/>
      <c r="F25" s="571"/>
      <c r="G25" s="571"/>
      <c r="H25" s="571"/>
      <c r="I25" s="571"/>
      <c r="J25" s="571"/>
      <c r="K25" s="571"/>
      <c r="L25" s="571"/>
      <c r="M25" s="571"/>
      <c r="N25" s="571"/>
      <c r="O25" s="571"/>
      <c r="P25" s="571"/>
      <c r="Q25" s="572"/>
      <c r="R25" s="107"/>
      <c r="T25" s="24"/>
    </row>
    <row r="26" spans="2:20" ht="21" x14ac:dyDescent="0.25">
      <c r="B26" s="17"/>
      <c r="D26" s="110"/>
      <c r="E26" s="571"/>
      <c r="F26" s="571"/>
      <c r="G26" s="571"/>
      <c r="H26" s="571"/>
      <c r="I26" s="571"/>
      <c r="J26" s="571"/>
      <c r="K26" s="571"/>
      <c r="L26" s="571"/>
      <c r="M26" s="571"/>
      <c r="N26" s="571"/>
      <c r="O26" s="571"/>
      <c r="P26" s="571"/>
      <c r="Q26" s="572"/>
      <c r="R26" s="107"/>
      <c r="T26" s="24"/>
    </row>
    <row r="27" spans="2:20" ht="21" x14ac:dyDescent="0.25">
      <c r="B27" s="17"/>
      <c r="D27" s="110"/>
      <c r="E27" s="571"/>
      <c r="F27" s="571"/>
      <c r="G27" s="571"/>
      <c r="H27" s="571"/>
      <c r="I27" s="571"/>
      <c r="J27" s="571"/>
      <c r="K27" s="571"/>
      <c r="L27" s="571"/>
      <c r="M27" s="571"/>
      <c r="N27" s="571"/>
      <c r="O27" s="571"/>
      <c r="P27" s="571"/>
      <c r="Q27" s="572"/>
      <c r="R27" s="107"/>
      <c r="T27" s="24"/>
    </row>
    <row r="28" spans="2:20" ht="21" x14ac:dyDescent="0.25">
      <c r="B28" s="17"/>
      <c r="D28" s="110"/>
      <c r="E28" s="571"/>
      <c r="F28" s="571"/>
      <c r="G28" s="571"/>
      <c r="H28" s="571"/>
      <c r="I28" s="571"/>
      <c r="J28" s="571"/>
      <c r="K28" s="571"/>
      <c r="L28" s="571"/>
      <c r="M28" s="571"/>
      <c r="N28" s="571"/>
      <c r="O28" s="571"/>
      <c r="P28" s="571"/>
      <c r="Q28" s="572"/>
      <c r="R28" s="107"/>
      <c r="T28" s="24"/>
    </row>
    <row r="29" spans="2:20" ht="21" x14ac:dyDescent="0.25">
      <c r="B29" s="17"/>
      <c r="D29" s="110"/>
      <c r="E29" s="571"/>
      <c r="F29" s="571"/>
      <c r="G29" s="571"/>
      <c r="H29" s="571"/>
      <c r="I29" s="571"/>
      <c r="J29" s="571"/>
      <c r="K29" s="571"/>
      <c r="L29" s="571"/>
      <c r="M29" s="571"/>
      <c r="N29" s="571"/>
      <c r="O29" s="571"/>
      <c r="P29" s="571"/>
      <c r="Q29" s="572"/>
      <c r="R29" s="107"/>
      <c r="T29" s="24"/>
    </row>
    <row r="30" spans="2:20" ht="21" x14ac:dyDescent="0.25">
      <c r="B30" s="17"/>
      <c r="D30" s="110"/>
      <c r="E30" s="571"/>
      <c r="F30" s="571"/>
      <c r="G30" s="571"/>
      <c r="H30" s="571"/>
      <c r="I30" s="571"/>
      <c r="J30" s="571"/>
      <c r="K30" s="571"/>
      <c r="L30" s="571"/>
      <c r="M30" s="571"/>
      <c r="N30" s="571"/>
      <c r="O30" s="571"/>
      <c r="P30" s="571"/>
      <c r="Q30" s="572"/>
      <c r="R30" s="107"/>
      <c r="T30" s="24"/>
    </row>
    <row r="31" spans="2:20" ht="21" x14ac:dyDescent="0.25">
      <c r="B31" s="17"/>
      <c r="D31" s="110"/>
      <c r="E31" s="571"/>
      <c r="F31" s="571"/>
      <c r="G31" s="571"/>
      <c r="H31" s="571"/>
      <c r="I31" s="571"/>
      <c r="J31" s="571"/>
      <c r="K31" s="571"/>
      <c r="L31" s="571"/>
      <c r="M31" s="571"/>
      <c r="N31" s="571"/>
      <c r="O31" s="571"/>
      <c r="P31" s="571"/>
      <c r="Q31" s="572"/>
      <c r="R31" s="107"/>
      <c r="T31" s="24"/>
    </row>
    <row r="32" spans="2:20" ht="21" x14ac:dyDescent="0.25">
      <c r="B32" s="17"/>
      <c r="D32" s="110"/>
      <c r="E32" s="571"/>
      <c r="F32" s="571"/>
      <c r="G32" s="571"/>
      <c r="H32" s="571"/>
      <c r="I32" s="571"/>
      <c r="J32" s="571"/>
      <c r="K32" s="571"/>
      <c r="L32" s="571"/>
      <c r="M32" s="571"/>
      <c r="N32" s="571"/>
      <c r="O32" s="571"/>
      <c r="P32" s="571"/>
      <c r="Q32" s="572"/>
      <c r="R32" s="107"/>
      <c r="T32" s="24"/>
    </row>
    <row r="33" spans="2:20" ht="21" x14ac:dyDescent="0.25">
      <c r="B33" s="17"/>
      <c r="D33" s="110"/>
      <c r="E33" s="571"/>
      <c r="F33" s="571"/>
      <c r="G33" s="571"/>
      <c r="H33" s="571"/>
      <c r="I33" s="571"/>
      <c r="J33" s="571"/>
      <c r="K33" s="571"/>
      <c r="L33" s="571"/>
      <c r="M33" s="571"/>
      <c r="N33" s="571"/>
      <c r="O33" s="571"/>
      <c r="P33" s="571"/>
      <c r="Q33" s="572"/>
      <c r="R33" s="107"/>
      <c r="T33" s="24"/>
    </row>
    <row r="34" spans="2:20" ht="21" x14ac:dyDescent="0.25">
      <c r="B34" s="17"/>
      <c r="D34" s="110"/>
      <c r="E34" s="571"/>
      <c r="F34" s="571"/>
      <c r="G34" s="571"/>
      <c r="H34" s="571"/>
      <c r="I34" s="571"/>
      <c r="J34" s="571"/>
      <c r="K34" s="571"/>
      <c r="L34" s="571"/>
      <c r="M34" s="571"/>
      <c r="N34" s="571"/>
      <c r="O34" s="571"/>
      <c r="P34" s="571"/>
      <c r="Q34" s="572"/>
      <c r="R34" s="107"/>
      <c r="T34" s="24"/>
    </row>
    <row r="35" spans="2:20" ht="21" x14ac:dyDescent="0.25">
      <c r="B35" s="17"/>
      <c r="D35" s="110"/>
      <c r="E35" s="571"/>
      <c r="F35" s="571"/>
      <c r="G35" s="571"/>
      <c r="H35" s="571"/>
      <c r="I35" s="571"/>
      <c r="J35" s="571"/>
      <c r="K35" s="571"/>
      <c r="L35" s="571"/>
      <c r="M35" s="571"/>
      <c r="N35" s="571"/>
      <c r="O35" s="571"/>
      <c r="P35" s="571"/>
      <c r="Q35" s="572"/>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8245</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8245</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8245</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8245</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8245</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8245</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8245</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8245</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8245</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8245</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8245</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8245</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8245</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8245</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8245</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8245</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8245</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8245</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8245</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8245</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8245</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8245</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8245</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8245</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8245</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8245</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8245</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8245</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8245</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8245</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8245</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8245</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8245</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8245</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8245</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8245</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8245</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8245</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8245</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8245</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8245</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8245</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8245</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8245</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8245</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8245</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8245</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8245</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8245</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8245</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8245</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8245</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8245</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8245</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8245</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8245</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8245</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8245</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8245</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8245</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8245</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8245</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8245</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8245</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8245</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8245</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8245</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8245</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8245</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8245</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8245</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8245</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8245</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8245</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8245</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8245</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8245</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8245</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8245</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8245</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8245</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8245</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8245</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8245</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8245</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8245</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8245</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8245</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8245</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8245</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8245</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8245</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8245</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8245</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8245</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8245</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8245</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8245</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8245</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8245</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8245</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8245</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8245</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8245</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8245</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8245</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8245</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8245</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8245</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8245</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8245</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8245</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8245</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8245</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8245</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8245</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8245</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8245</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8245</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8245</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8245</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8245</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8245</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8245</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8245</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8245</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8245</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8245</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8245</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8245</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8245</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8245</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8245</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8245</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8245</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8245</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8245</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8245</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8245</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8245</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8245</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8245</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8245</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8245</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8245</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8245</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8245</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8245</v>
      </c>
      <c r="C149" s="394" t="s">
        <v>19151</v>
      </c>
      <c r="D149"/>
      <c r="E149"/>
      <c r="F149"/>
      <c r="G149"/>
      <c r="H149"/>
      <c r="I149"/>
      <c r="J149"/>
      <c r="K149"/>
      <c r="L149"/>
      <c r="M149"/>
      <c r="N149" t="s">
        <v>4157</v>
      </c>
      <c r="O149" s="395">
        <f>INDEX('Page 2 - Team Information'!$K$14:$AP$184,Y149,X149)</f>
        <v>8</v>
      </c>
      <c r="P149"/>
      <c r="Q149"/>
      <c r="R149"/>
      <c r="S149" t="s">
        <v>4305</v>
      </c>
      <c r="T149"/>
      <c r="U149"/>
      <c r="V149"/>
      <c r="W149"/>
      <c r="X149" s="396">
        <v>1</v>
      </c>
      <c r="Y149" s="396">
        <v>50</v>
      </c>
    </row>
    <row r="150" spans="1:25" x14ac:dyDescent="0.25">
      <c r="A150">
        <f>'Page 1 - General Information'!$G$12</f>
        <v>118403302</v>
      </c>
      <c r="B150" t="str">
        <f>'Page 1 - General Information'!$G$16</f>
        <v>8245</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8245</v>
      </c>
      <c r="C151" s="394" t="s">
        <v>19151</v>
      </c>
      <c r="D151"/>
      <c r="E151"/>
      <c r="F151"/>
      <c r="G151"/>
      <c r="H151"/>
      <c r="I151"/>
      <c r="J151"/>
      <c r="K151"/>
      <c r="L151"/>
      <c r="M151"/>
      <c r="N151" t="s">
        <v>4157</v>
      </c>
      <c r="O151" s="395">
        <f>INDEX('Page 2 - Team Information'!$K$14:$AP$184,Y151,X151)</f>
        <v>8</v>
      </c>
      <c r="P151"/>
      <c r="Q151"/>
      <c r="R151"/>
      <c r="S151" t="s">
        <v>4307</v>
      </c>
      <c r="T151"/>
      <c r="U151"/>
      <c r="V151"/>
      <c r="W151"/>
      <c r="X151" s="396">
        <v>3</v>
      </c>
      <c r="Y151" s="396">
        <v>50</v>
      </c>
    </row>
    <row r="152" spans="1:25" x14ac:dyDescent="0.25">
      <c r="A152">
        <f>'Page 1 - General Information'!$G$12</f>
        <v>118403302</v>
      </c>
      <c r="B152" t="str">
        <f>'Page 1 - General Information'!$G$16</f>
        <v>8245</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8245</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8245</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8245</v>
      </c>
      <c r="C155" s="394" t="s">
        <v>19151</v>
      </c>
      <c r="D155"/>
      <c r="E155"/>
      <c r="F155"/>
      <c r="G155"/>
      <c r="H155"/>
      <c r="I155"/>
      <c r="J155"/>
      <c r="K155"/>
      <c r="L155"/>
      <c r="M155"/>
      <c r="N155" t="s">
        <v>4157</v>
      </c>
      <c r="O155" s="395">
        <f>INDEX('Page 2 - Team Information'!$K$14:$AP$184,Y155,X155)</f>
        <v>2</v>
      </c>
      <c r="P155"/>
      <c r="Q155"/>
      <c r="R155"/>
      <c r="S155" t="s">
        <v>4311</v>
      </c>
      <c r="T155"/>
      <c r="U155"/>
      <c r="V155"/>
      <c r="W155"/>
      <c r="X155" s="396">
        <v>1</v>
      </c>
      <c r="Y155" s="396">
        <v>52</v>
      </c>
    </row>
    <row r="156" spans="1:25" x14ac:dyDescent="0.25">
      <c r="A156">
        <f>'Page 1 - General Information'!$G$12</f>
        <v>118403302</v>
      </c>
      <c r="B156" t="str">
        <f>'Page 1 - General Information'!$G$16</f>
        <v>8245</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8245</v>
      </c>
      <c r="C157" s="394" t="s">
        <v>19151</v>
      </c>
      <c r="D157"/>
      <c r="E157"/>
      <c r="F157"/>
      <c r="G157"/>
      <c r="H157"/>
      <c r="I157"/>
      <c r="J157"/>
      <c r="K157"/>
      <c r="L157"/>
      <c r="M157"/>
      <c r="N157" t="s">
        <v>4157</v>
      </c>
      <c r="O157" s="395">
        <f>INDEX('Page 2 - Team Information'!$K$14:$AP$184,Y157,X157)</f>
        <v>2</v>
      </c>
      <c r="P157"/>
      <c r="Q157"/>
      <c r="R157"/>
      <c r="S157" t="s">
        <v>4313</v>
      </c>
      <c r="T157"/>
      <c r="U157"/>
      <c r="V157"/>
      <c r="W157"/>
      <c r="X157" s="396">
        <v>3</v>
      </c>
      <c r="Y157" s="396">
        <v>52</v>
      </c>
    </row>
    <row r="158" spans="1:25" x14ac:dyDescent="0.25">
      <c r="A158">
        <f>'Page 1 - General Information'!$G$12</f>
        <v>118403302</v>
      </c>
      <c r="B158" t="str">
        <f>'Page 1 - General Information'!$G$16</f>
        <v>8245</v>
      </c>
      <c r="C158" s="394" t="s">
        <v>19151</v>
      </c>
      <c r="D158"/>
      <c r="E158"/>
      <c r="F158"/>
      <c r="G158"/>
      <c r="H158"/>
      <c r="I158"/>
      <c r="J158"/>
      <c r="K158"/>
      <c r="L158"/>
      <c r="M158"/>
      <c r="N158" t="s">
        <v>4157</v>
      </c>
      <c r="O158" s="395">
        <f>INDEX('Page 2 - Team Information'!$K$14:$AP$184,Y158,X158)</f>
        <v>3</v>
      </c>
      <c r="P158"/>
      <c r="Q158"/>
      <c r="R158"/>
      <c r="S158" t="s">
        <v>4314</v>
      </c>
      <c r="T158"/>
      <c r="U158"/>
      <c r="V158"/>
      <c r="W158"/>
      <c r="X158" s="396">
        <v>1</v>
      </c>
      <c r="Y158" s="396">
        <v>53</v>
      </c>
    </row>
    <row r="159" spans="1:25" x14ac:dyDescent="0.25">
      <c r="A159">
        <f>'Page 1 - General Information'!$G$12</f>
        <v>118403302</v>
      </c>
      <c r="B159" t="str">
        <f>'Page 1 - General Information'!$G$16</f>
        <v>8245</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8245</v>
      </c>
      <c r="C160" s="394" t="s">
        <v>19151</v>
      </c>
      <c r="D160"/>
      <c r="E160"/>
      <c r="F160"/>
      <c r="G160"/>
      <c r="H160"/>
      <c r="I160"/>
      <c r="J160"/>
      <c r="K160"/>
      <c r="L160"/>
      <c r="M160"/>
      <c r="N160" t="s">
        <v>4157</v>
      </c>
      <c r="O160" s="395">
        <f>INDEX('Page 2 - Team Information'!$K$14:$AP$184,Y160,X160)</f>
        <v>3</v>
      </c>
      <c r="P160"/>
      <c r="Q160"/>
      <c r="R160"/>
      <c r="S160" t="s">
        <v>4316</v>
      </c>
      <c r="T160"/>
      <c r="U160"/>
      <c r="V160"/>
      <c r="W160"/>
      <c r="X160" s="396">
        <v>3</v>
      </c>
      <c r="Y160" s="396">
        <v>53</v>
      </c>
    </row>
    <row r="161" spans="1:25" x14ac:dyDescent="0.25">
      <c r="A161">
        <f>'Page 1 - General Information'!$G$12</f>
        <v>118403302</v>
      </c>
      <c r="B161" t="str">
        <f>'Page 1 - General Information'!$G$16</f>
        <v>8245</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8245</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8245</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8245</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8245</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8245</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8245</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8245</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8245</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8245</v>
      </c>
      <c r="C170" s="394" t="s">
        <v>19151</v>
      </c>
      <c r="D170"/>
      <c r="E170"/>
      <c r="F170"/>
      <c r="G170"/>
      <c r="H170"/>
      <c r="I170"/>
      <c r="J170"/>
      <c r="K170"/>
      <c r="L170"/>
      <c r="M170"/>
      <c r="N170" t="s">
        <v>4157</v>
      </c>
      <c r="O170" s="395">
        <f>INDEX('Page 2 - Team Information'!$K$14:$AP$184,Y170,X170)</f>
        <v>2</v>
      </c>
      <c r="P170"/>
      <c r="Q170"/>
      <c r="R170"/>
      <c r="S170" t="s">
        <v>4326</v>
      </c>
      <c r="T170"/>
      <c r="U170"/>
      <c r="V170"/>
      <c r="W170"/>
      <c r="X170" s="396">
        <v>1</v>
      </c>
      <c r="Y170" s="396">
        <v>57</v>
      </c>
    </row>
    <row r="171" spans="1:25" x14ac:dyDescent="0.25">
      <c r="A171">
        <f>'Page 1 - General Information'!$G$12</f>
        <v>118403302</v>
      </c>
      <c r="B171" t="str">
        <f>'Page 1 - General Information'!$G$16</f>
        <v>8245</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8245</v>
      </c>
      <c r="C172" s="394" t="s">
        <v>19151</v>
      </c>
      <c r="D172"/>
      <c r="E172"/>
      <c r="F172"/>
      <c r="G172"/>
      <c r="H172"/>
      <c r="I172"/>
      <c r="J172"/>
      <c r="K172"/>
      <c r="L172"/>
      <c r="M172"/>
      <c r="N172" t="s">
        <v>4157</v>
      </c>
      <c r="O172" s="395">
        <f>INDEX('Page 2 - Team Information'!$K$14:$AP$184,Y172,X172)</f>
        <v>2</v>
      </c>
      <c r="P172"/>
      <c r="Q172"/>
      <c r="R172"/>
      <c r="S172" t="s">
        <v>4328</v>
      </c>
      <c r="T172"/>
      <c r="U172"/>
      <c r="V172"/>
      <c r="W172"/>
      <c r="X172" s="396">
        <v>3</v>
      </c>
      <c r="Y172" s="396">
        <v>57</v>
      </c>
    </row>
    <row r="173" spans="1:25" x14ac:dyDescent="0.25">
      <c r="A173">
        <f>'Page 1 - General Information'!$G$12</f>
        <v>118403302</v>
      </c>
      <c r="B173" t="str">
        <f>'Page 1 - General Information'!$G$16</f>
        <v>8245</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8245</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8245</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8245</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8245</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8245</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8245</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8245</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8245</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8245</v>
      </c>
      <c r="C182" s="394" t="s">
        <v>19151</v>
      </c>
      <c r="D182"/>
      <c r="E182"/>
      <c r="F182"/>
      <c r="G182"/>
      <c r="H182"/>
      <c r="I182"/>
      <c r="J182"/>
      <c r="K182"/>
      <c r="L182"/>
      <c r="M182"/>
      <c r="N182" t="s">
        <v>4157</v>
      </c>
      <c r="O182" s="395">
        <f>INDEX('Page 2 - Team Information'!$K$14:$AP$184,Y182,X182)</f>
        <v>0</v>
      </c>
      <c r="P182"/>
      <c r="Q182"/>
      <c r="R182"/>
      <c r="S182" t="s">
        <v>4338</v>
      </c>
      <c r="T182"/>
      <c r="U182"/>
      <c r="V182"/>
      <c r="W182"/>
      <c r="X182" s="396">
        <v>1</v>
      </c>
      <c r="Y182" s="396">
        <v>61</v>
      </c>
    </row>
    <row r="183" spans="1:25" x14ac:dyDescent="0.25">
      <c r="A183">
        <f>'Page 1 - General Information'!$G$12</f>
        <v>118403302</v>
      </c>
      <c r="B183" t="str">
        <f>'Page 1 - General Information'!$G$16</f>
        <v>8245</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8245</v>
      </c>
      <c r="C184" s="394" t="s">
        <v>19151</v>
      </c>
      <c r="D184"/>
      <c r="E184"/>
      <c r="F184"/>
      <c r="G184"/>
      <c r="H184"/>
      <c r="I184"/>
      <c r="J184"/>
      <c r="K184"/>
      <c r="L184"/>
      <c r="M184"/>
      <c r="N184" t="s">
        <v>4157</v>
      </c>
      <c r="O184" s="395">
        <f>INDEX('Page 2 - Team Information'!$K$14:$AP$184,Y184,X184)</f>
        <v>0</v>
      </c>
      <c r="P184"/>
      <c r="Q184"/>
      <c r="R184"/>
      <c r="S184" t="s">
        <v>4340</v>
      </c>
      <c r="T184"/>
      <c r="U184"/>
      <c r="V184"/>
      <c r="W184"/>
      <c r="X184" s="396">
        <v>3</v>
      </c>
      <c r="Y184" s="396">
        <v>61</v>
      </c>
    </row>
    <row r="185" spans="1:25" x14ac:dyDescent="0.25">
      <c r="A185">
        <f>'Page 1 - General Information'!$G$12</f>
        <v>118403302</v>
      </c>
      <c r="B185" t="str">
        <f>'Page 1 - General Information'!$G$16</f>
        <v>8245</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8245</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8245</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8245</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8245</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8245</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8245</v>
      </c>
      <c r="C191" s="394" t="s">
        <v>19151</v>
      </c>
      <c r="D191"/>
      <c r="E191"/>
      <c r="F191"/>
      <c r="G191"/>
      <c r="H191"/>
      <c r="I191"/>
      <c r="J191"/>
      <c r="K191"/>
      <c r="L191"/>
      <c r="M191"/>
      <c r="N191" t="s">
        <v>4157</v>
      </c>
      <c r="O191" s="395">
        <f>INDEX('Page 2 - Team Information'!$K$14:$AP$184,Y191,X191)</f>
        <v>2</v>
      </c>
      <c r="P191"/>
      <c r="Q191"/>
      <c r="R191"/>
      <c r="S191" t="s">
        <v>4347</v>
      </c>
      <c r="T191"/>
      <c r="U191"/>
      <c r="V191"/>
      <c r="W191"/>
      <c r="X191" s="396">
        <v>1</v>
      </c>
      <c r="Y191" s="396">
        <v>64</v>
      </c>
    </row>
    <row r="192" spans="1:25" x14ac:dyDescent="0.25">
      <c r="A192">
        <f>'Page 1 - General Information'!$G$12</f>
        <v>118403302</v>
      </c>
      <c r="B192" t="str">
        <f>'Page 1 - General Information'!$G$16</f>
        <v>8245</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8245</v>
      </c>
      <c r="C193" s="394" t="s">
        <v>19151</v>
      </c>
      <c r="D193"/>
      <c r="E193"/>
      <c r="F193"/>
      <c r="G193"/>
      <c r="H193"/>
      <c r="I193"/>
      <c r="J193"/>
      <c r="K193"/>
      <c r="L193"/>
      <c r="M193"/>
      <c r="N193" t="s">
        <v>4157</v>
      </c>
      <c r="O193" s="395">
        <f>INDEX('Page 2 - Team Information'!$K$14:$AP$184,Y193,X193)</f>
        <v>2</v>
      </c>
      <c r="P193"/>
      <c r="Q193"/>
      <c r="R193"/>
      <c r="S193" t="s">
        <v>4349</v>
      </c>
      <c r="T193"/>
      <c r="U193"/>
      <c r="V193"/>
      <c r="W193"/>
      <c r="X193" s="396">
        <v>3</v>
      </c>
      <c r="Y193" s="396">
        <v>64</v>
      </c>
    </row>
    <row r="194" spans="1:25" x14ac:dyDescent="0.25">
      <c r="A194">
        <f>'Page 1 - General Information'!$G$12</f>
        <v>118403302</v>
      </c>
      <c r="B194" t="str">
        <f>'Page 1 - General Information'!$G$16</f>
        <v>8245</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8245</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8245</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8245</v>
      </c>
      <c r="C197" s="394" t="s">
        <v>19151</v>
      </c>
      <c r="D197"/>
      <c r="E197"/>
      <c r="F197"/>
      <c r="G197"/>
      <c r="H197"/>
      <c r="I197"/>
      <c r="J197"/>
      <c r="K197"/>
      <c r="L197"/>
      <c r="M197"/>
      <c r="N197" t="s">
        <v>4157</v>
      </c>
      <c r="O197" s="395">
        <f>INDEX('Page 2 - Team Information'!$K$14:$AP$184,Y197,X197)</f>
        <v>6</v>
      </c>
      <c r="P197"/>
      <c r="Q197"/>
      <c r="R197"/>
      <c r="S197" t="s">
        <v>4353</v>
      </c>
      <c r="T197"/>
      <c r="U197"/>
      <c r="V197"/>
      <c r="W197"/>
      <c r="X197" s="396">
        <v>1</v>
      </c>
      <c r="Y197" s="396">
        <v>66</v>
      </c>
    </row>
    <row r="198" spans="1:25" x14ac:dyDescent="0.25">
      <c r="A198">
        <f>'Page 1 - General Information'!$G$12</f>
        <v>118403302</v>
      </c>
      <c r="B198" t="str">
        <f>'Page 1 - General Information'!$G$16</f>
        <v>8245</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8245</v>
      </c>
      <c r="C199" s="394" t="s">
        <v>19151</v>
      </c>
      <c r="D199"/>
      <c r="E199"/>
      <c r="F199"/>
      <c r="G199"/>
      <c r="H199"/>
      <c r="I199"/>
      <c r="J199"/>
      <c r="K199"/>
      <c r="L199"/>
      <c r="M199"/>
      <c r="N199" t="s">
        <v>4157</v>
      </c>
      <c r="O199" s="395">
        <f>INDEX('Page 2 - Team Information'!$K$14:$AP$184,Y199,X199)</f>
        <v>6</v>
      </c>
      <c r="P199"/>
      <c r="Q199"/>
      <c r="R199"/>
      <c r="S199" t="s">
        <v>4355</v>
      </c>
      <c r="T199"/>
      <c r="U199"/>
      <c r="V199"/>
      <c r="W199"/>
      <c r="X199" s="396">
        <v>3</v>
      </c>
      <c r="Y199" s="396">
        <v>66</v>
      </c>
    </row>
    <row r="200" spans="1:25" x14ac:dyDescent="0.25">
      <c r="A200">
        <f>'Page 1 - General Information'!$G$12</f>
        <v>118403302</v>
      </c>
      <c r="B200" t="str">
        <f>'Page 1 - General Information'!$G$16</f>
        <v>8245</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8245</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8245</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8245</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118403302</v>
      </c>
      <c r="B204" t="str">
        <f>'Page 1 - General Information'!$G$16</f>
        <v>8245</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8245</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118403302</v>
      </c>
      <c r="B206" t="str">
        <f>'Page 1 - General Information'!$G$16</f>
        <v>8245</v>
      </c>
      <c r="C206" s="394" t="s">
        <v>19151</v>
      </c>
      <c r="D206"/>
      <c r="E206"/>
      <c r="F206"/>
      <c r="G206"/>
      <c r="H206"/>
      <c r="I206"/>
      <c r="J206"/>
      <c r="K206"/>
      <c r="L206"/>
      <c r="M206"/>
      <c r="N206" t="s">
        <v>4157</v>
      </c>
      <c r="O206" s="395">
        <f>INDEX('Page 2 - Team Information'!$K$14:$AP$184,Y206,X206)</f>
        <v>1</v>
      </c>
      <c r="P206"/>
      <c r="Q206"/>
      <c r="R206"/>
      <c r="S206" t="s">
        <v>4362</v>
      </c>
      <c r="T206"/>
      <c r="U206"/>
      <c r="V206"/>
      <c r="W206"/>
      <c r="X206" s="396">
        <v>1</v>
      </c>
      <c r="Y206" s="396">
        <v>69</v>
      </c>
    </row>
    <row r="207" spans="1:25" x14ac:dyDescent="0.25">
      <c r="A207">
        <f>'Page 1 - General Information'!$G$12</f>
        <v>118403302</v>
      </c>
      <c r="B207" t="str">
        <f>'Page 1 - General Information'!$G$16</f>
        <v>8245</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8245</v>
      </c>
      <c r="C208" s="394" t="s">
        <v>19151</v>
      </c>
      <c r="D208"/>
      <c r="E208"/>
      <c r="F208"/>
      <c r="G208"/>
      <c r="H208"/>
      <c r="I208"/>
      <c r="J208"/>
      <c r="K208"/>
      <c r="L208"/>
      <c r="M208"/>
      <c r="N208" t="s">
        <v>4157</v>
      </c>
      <c r="O208" s="395">
        <f>INDEX('Page 2 - Team Information'!$K$14:$AP$184,Y208,X208)</f>
        <v>1</v>
      </c>
      <c r="P208"/>
      <c r="Q208"/>
      <c r="R208"/>
      <c r="S208" t="s">
        <v>4364</v>
      </c>
      <c r="T208"/>
      <c r="U208"/>
      <c r="V208"/>
      <c r="W208"/>
      <c r="X208" s="396">
        <v>3</v>
      </c>
      <c r="Y208" s="396">
        <v>69</v>
      </c>
    </row>
    <row r="209" spans="1:25" x14ac:dyDescent="0.25">
      <c r="A209">
        <f>'Page 1 - General Information'!$G$12</f>
        <v>118403302</v>
      </c>
      <c r="B209" t="str">
        <f>'Page 1 - General Information'!$G$16</f>
        <v>8245</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8245</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8245</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8245</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8245</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8245</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8245</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8245</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8245</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8245</v>
      </c>
      <c r="C218" s="394" t="s">
        <v>19151</v>
      </c>
      <c r="D218"/>
      <c r="E218"/>
      <c r="F218"/>
      <c r="G218"/>
      <c r="H218"/>
      <c r="I218"/>
      <c r="J218"/>
      <c r="K218"/>
      <c r="L218"/>
      <c r="M218"/>
      <c r="N218" t="s">
        <v>4157</v>
      </c>
      <c r="O218" s="395">
        <f>INDEX('Page 2 - Team Information'!$K$14:$AP$184,Y218,X218)</f>
        <v>1</v>
      </c>
      <c r="P218"/>
      <c r="Q218"/>
      <c r="R218"/>
      <c r="S218" t="s">
        <v>4374</v>
      </c>
      <c r="T218"/>
      <c r="U218"/>
      <c r="V218"/>
      <c r="W218"/>
      <c r="X218" s="396">
        <v>1</v>
      </c>
      <c r="Y218" s="396">
        <v>73</v>
      </c>
    </row>
    <row r="219" spans="1:25" x14ac:dyDescent="0.25">
      <c r="A219">
        <f>'Page 1 - General Information'!$G$12</f>
        <v>118403302</v>
      </c>
      <c r="B219" t="str">
        <f>'Page 1 - General Information'!$G$16</f>
        <v>8245</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8245</v>
      </c>
      <c r="C220" s="394" t="s">
        <v>19151</v>
      </c>
      <c r="D220"/>
      <c r="E220"/>
      <c r="F220"/>
      <c r="G220"/>
      <c r="H220"/>
      <c r="I220"/>
      <c r="J220"/>
      <c r="K220"/>
      <c r="L220"/>
      <c r="M220"/>
      <c r="N220" t="s">
        <v>4157</v>
      </c>
      <c r="O220" s="395">
        <f>INDEX('Page 2 - Team Information'!$K$14:$AP$184,Y220,X220)</f>
        <v>1</v>
      </c>
      <c r="P220"/>
      <c r="Q220"/>
      <c r="R220"/>
      <c r="S220" t="s">
        <v>4376</v>
      </c>
      <c r="T220"/>
      <c r="U220"/>
      <c r="V220"/>
      <c r="W220"/>
      <c r="X220" s="396">
        <v>3</v>
      </c>
      <c r="Y220" s="396">
        <v>73</v>
      </c>
    </row>
    <row r="221" spans="1:25" x14ac:dyDescent="0.25">
      <c r="A221">
        <f>'Page 1 - General Information'!$G$12</f>
        <v>118403302</v>
      </c>
      <c r="B221" t="str">
        <f>'Page 1 - General Information'!$G$16</f>
        <v>8245</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8245</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8245</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8245</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8245</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8245</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8245</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8245</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8245</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8245</v>
      </c>
      <c r="C230" s="394" t="s">
        <v>19151</v>
      </c>
      <c r="D230"/>
      <c r="E230"/>
      <c r="F230"/>
      <c r="G230"/>
      <c r="H230"/>
      <c r="I230"/>
      <c r="J230"/>
      <c r="K230"/>
      <c r="L230"/>
      <c r="M230"/>
      <c r="N230" t="s">
        <v>4157</v>
      </c>
      <c r="O230" s="395">
        <f>INDEX('Page 2 - Team Information'!$K$14:$AP$184,Y230,X230)</f>
        <v>0</v>
      </c>
      <c r="P230"/>
      <c r="Q230"/>
      <c r="R230"/>
      <c r="S230" t="s">
        <v>4386</v>
      </c>
      <c r="T230"/>
      <c r="U230"/>
      <c r="V230"/>
      <c r="W230"/>
      <c r="X230" s="396">
        <v>1</v>
      </c>
      <c r="Y230" s="396">
        <v>77</v>
      </c>
    </row>
    <row r="231" spans="1:25" x14ac:dyDescent="0.25">
      <c r="A231">
        <f>'Page 1 - General Information'!$G$12</f>
        <v>118403302</v>
      </c>
      <c r="B231" t="str">
        <f>'Page 1 - General Information'!$G$16</f>
        <v>8245</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8245</v>
      </c>
      <c r="C232" s="394" t="s">
        <v>19151</v>
      </c>
      <c r="D232"/>
      <c r="E232"/>
      <c r="F232"/>
      <c r="G232"/>
      <c r="H232"/>
      <c r="I232"/>
      <c r="J232"/>
      <c r="K232"/>
      <c r="L232"/>
      <c r="M232"/>
      <c r="N232" t="s">
        <v>4157</v>
      </c>
      <c r="O232" s="395">
        <f>INDEX('Page 2 - Team Information'!$K$14:$AP$184,Y232,X232)</f>
        <v>0</v>
      </c>
      <c r="P232"/>
      <c r="Q232"/>
      <c r="R232"/>
      <c r="S232" t="s">
        <v>4388</v>
      </c>
      <c r="T232"/>
      <c r="U232"/>
      <c r="V232"/>
      <c r="W232"/>
      <c r="X232" s="396">
        <v>3</v>
      </c>
      <c r="Y232" s="396">
        <v>77</v>
      </c>
    </row>
    <row r="233" spans="1:25" x14ac:dyDescent="0.25">
      <c r="A233">
        <f>'Page 1 - General Information'!$G$12</f>
        <v>118403302</v>
      </c>
      <c r="B233" t="str">
        <f>'Page 1 - General Information'!$G$16</f>
        <v>8245</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8245</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8245</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8245</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8245</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8245</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8245</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118403302</v>
      </c>
      <c r="B240" t="str">
        <f>'Page 1 - General Information'!$G$16</f>
        <v>8245</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8245</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118403302</v>
      </c>
      <c r="B242" t="str">
        <f>'Page 1 - General Information'!$G$16</f>
        <v>8245</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8245</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8245</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8245</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8245</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8245</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8245</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8245</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8245</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8245</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8245</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8245</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8245</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8245</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8245</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8245</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8245</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8245</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8245</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8245</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8245</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8245</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8245</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8245</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8245</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8245</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8245</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8245</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8245</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8245</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8245</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8245</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8245</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8245</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8245</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8245</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8245</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8245</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8245</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8245</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8245</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8245</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8245</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8245</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8245</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8245</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8245</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8245</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8245</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8245</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8245</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8245</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8245</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8245</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8245</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8245</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8245</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8245</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8245</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8245</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8245</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8245</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8245</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8245</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8245</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8245</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8245</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8245</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8245</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8245</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8245</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8245</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8245</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8245</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8245</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8245</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8245</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8245</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8245</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8245</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8245</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8245</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8245</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8245</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8245</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8245</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8245</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8245</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8245</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8245</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8245</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8245</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8245</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8245</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8245</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8245</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8245</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8245</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8245</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8245</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8245</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8245</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8245</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8245</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8245</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8245</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8245</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8245</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8245</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8245</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8245</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8245</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8245</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8245</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8245</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8245</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8245</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8245</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8245</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8245</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8245</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8245</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8245</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8245</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8245</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8245</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8245</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8245</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8245</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8245</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8245</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8245</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8245</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8245</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8245</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8245</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8245</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8245</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8245</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8245</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8245</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8245</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8245</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8245</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8245</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8245</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8245</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8245</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8245</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8245</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8245</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8245</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8245</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8245</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8245</v>
      </c>
      <c r="C396" s="394" t="s">
        <v>19151</v>
      </c>
      <c r="D396"/>
      <c r="E396"/>
      <c r="F396"/>
      <c r="G396"/>
      <c r="H396"/>
      <c r="I396"/>
      <c r="J396"/>
      <c r="K396"/>
      <c r="L396"/>
      <c r="M396"/>
      <c r="N396" t="s">
        <v>4157</v>
      </c>
      <c r="O396" s="395">
        <f>INDEX('Page 2 - Team Information'!$K$14:$AP$184,Y396,X396)</f>
        <v>9</v>
      </c>
      <c r="P396"/>
      <c r="Q396"/>
      <c r="R396"/>
      <c r="S396" t="s">
        <v>4543</v>
      </c>
      <c r="T396"/>
      <c r="U396"/>
      <c r="V396"/>
      <c r="W396"/>
      <c r="X396" s="396">
        <v>2</v>
      </c>
      <c r="Y396" s="396">
        <v>132</v>
      </c>
    </row>
    <row r="397" spans="1:25" x14ac:dyDescent="0.25">
      <c r="A397">
        <f>'Page 1 - General Information'!$G$12</f>
        <v>118403302</v>
      </c>
      <c r="B397" t="str">
        <f>'Page 1 - General Information'!$G$16</f>
        <v>8245</v>
      </c>
      <c r="C397" s="394" t="s">
        <v>19151</v>
      </c>
      <c r="D397"/>
      <c r="E397"/>
      <c r="F397"/>
      <c r="G397"/>
      <c r="H397"/>
      <c r="I397"/>
      <c r="J397"/>
      <c r="K397"/>
      <c r="L397"/>
      <c r="M397"/>
      <c r="N397" t="s">
        <v>4157</v>
      </c>
      <c r="O397" s="395">
        <f>INDEX('Page 2 - Team Information'!$K$14:$AP$184,Y397,X397)</f>
        <v>9</v>
      </c>
      <c r="P397"/>
      <c r="Q397"/>
      <c r="R397"/>
      <c r="S397" t="s">
        <v>4544</v>
      </c>
      <c r="T397"/>
      <c r="U397"/>
      <c r="V397"/>
      <c r="W397"/>
      <c r="X397" s="396">
        <v>3</v>
      </c>
      <c r="Y397" s="396">
        <v>132</v>
      </c>
    </row>
    <row r="398" spans="1:25" x14ac:dyDescent="0.25">
      <c r="A398">
        <f>'Page 1 - General Information'!$G$12</f>
        <v>118403302</v>
      </c>
      <c r="B398" t="str">
        <f>'Page 1 - General Information'!$G$16</f>
        <v>8245</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8245</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8245</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8245</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8245</v>
      </c>
      <c r="C402" s="394" t="s">
        <v>19151</v>
      </c>
      <c r="D402"/>
      <c r="E402"/>
      <c r="F402"/>
      <c r="G402"/>
      <c r="H402"/>
      <c r="I402"/>
      <c r="J402"/>
      <c r="K402"/>
      <c r="L402"/>
      <c r="M402"/>
      <c r="N402" t="s">
        <v>4157</v>
      </c>
      <c r="O402" s="395">
        <f>INDEX('Page 2 - Team Information'!$K$14:$AP$184,Y402,X402)</f>
        <v>6</v>
      </c>
      <c r="P402"/>
      <c r="Q402"/>
      <c r="R402"/>
      <c r="S402" t="s">
        <v>4549</v>
      </c>
      <c r="T402"/>
      <c r="U402"/>
      <c r="V402"/>
      <c r="W402"/>
      <c r="X402" s="396">
        <v>2</v>
      </c>
      <c r="Y402" s="396">
        <v>134</v>
      </c>
    </row>
    <row r="403" spans="1:25" x14ac:dyDescent="0.25">
      <c r="A403">
        <f>'Page 1 - General Information'!$G$12</f>
        <v>118403302</v>
      </c>
      <c r="B403" t="str">
        <f>'Page 1 - General Information'!$G$16</f>
        <v>8245</v>
      </c>
      <c r="C403" s="394" t="s">
        <v>19151</v>
      </c>
      <c r="D403"/>
      <c r="E403"/>
      <c r="F403"/>
      <c r="G403"/>
      <c r="H403"/>
      <c r="I403"/>
      <c r="J403"/>
      <c r="K403"/>
      <c r="L403"/>
      <c r="M403"/>
      <c r="N403" t="s">
        <v>4157</v>
      </c>
      <c r="O403" s="395">
        <f>INDEX('Page 2 - Team Information'!$K$14:$AP$184,Y403,X403)</f>
        <v>6</v>
      </c>
      <c r="P403"/>
      <c r="Q403"/>
      <c r="R403"/>
      <c r="S403" t="s">
        <v>4550</v>
      </c>
      <c r="T403"/>
      <c r="U403"/>
      <c r="V403"/>
      <c r="W403"/>
      <c r="X403" s="396">
        <v>3</v>
      </c>
      <c r="Y403" s="396">
        <v>134</v>
      </c>
    </row>
    <row r="404" spans="1:25" x14ac:dyDescent="0.25">
      <c r="A404">
        <f>'Page 1 - General Information'!$G$12</f>
        <v>118403302</v>
      </c>
      <c r="B404" t="str">
        <f>'Page 1 - General Information'!$G$16</f>
        <v>8245</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8245</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8245</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8245</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8245</v>
      </c>
      <c r="C408" s="394" t="s">
        <v>19151</v>
      </c>
      <c r="D408"/>
      <c r="E408"/>
      <c r="F408"/>
      <c r="G408"/>
      <c r="H408"/>
      <c r="I408"/>
      <c r="J408"/>
      <c r="K408"/>
      <c r="L408"/>
      <c r="M408"/>
      <c r="N408" t="s">
        <v>4157</v>
      </c>
      <c r="O408" s="395">
        <f>INDEX('Page 2 - Team Information'!$K$14:$AP$184,Y408,X408)</f>
        <v>2</v>
      </c>
      <c r="P408"/>
      <c r="Q408"/>
      <c r="R408"/>
      <c r="S408" t="s">
        <v>4555</v>
      </c>
      <c r="T408"/>
      <c r="U408"/>
      <c r="V408"/>
      <c r="W408"/>
      <c r="X408" s="396">
        <v>2</v>
      </c>
      <c r="Y408" s="396">
        <v>136</v>
      </c>
    </row>
    <row r="409" spans="1:25" x14ac:dyDescent="0.25">
      <c r="A409">
        <f>'Page 1 - General Information'!$G$12</f>
        <v>118403302</v>
      </c>
      <c r="B409" t="str">
        <f>'Page 1 - General Information'!$G$16</f>
        <v>8245</v>
      </c>
      <c r="C409" s="394" t="s">
        <v>19151</v>
      </c>
      <c r="D409"/>
      <c r="E409"/>
      <c r="F409"/>
      <c r="G409"/>
      <c r="H409"/>
      <c r="I409"/>
      <c r="J409"/>
      <c r="K409"/>
      <c r="L409"/>
      <c r="M409"/>
      <c r="N409" t="s">
        <v>4157</v>
      </c>
      <c r="O409" s="395">
        <f>INDEX('Page 2 - Team Information'!$K$14:$AP$184,Y409,X409)</f>
        <v>2</v>
      </c>
      <c r="P409"/>
      <c r="Q409"/>
      <c r="R409"/>
      <c r="S409" t="s">
        <v>4556</v>
      </c>
      <c r="T409"/>
      <c r="U409"/>
      <c r="V409"/>
      <c r="W409"/>
      <c r="X409" s="396">
        <v>3</v>
      </c>
      <c r="Y409" s="396">
        <v>136</v>
      </c>
    </row>
    <row r="410" spans="1:25" x14ac:dyDescent="0.25">
      <c r="A410">
        <f>'Page 1 - General Information'!$G$12</f>
        <v>118403302</v>
      </c>
      <c r="B410" t="str">
        <f>'Page 1 - General Information'!$G$16</f>
        <v>8245</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8245</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8245</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8245</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8245</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8245</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8245</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8245</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8245</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8245</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8245</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8245</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8245</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8245</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8245</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8245</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8245</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118403302</v>
      </c>
      <c r="B427" t="str">
        <f>'Page 1 - General Information'!$G$16</f>
        <v>8245</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118403302</v>
      </c>
      <c r="B428" t="str">
        <f>'Page 1 - General Information'!$G$16</f>
        <v>8245</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8245</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8245</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8245</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8245</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8245</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8245</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8245</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8245</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8245</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8245</v>
      </c>
      <c r="C438" s="394" t="s">
        <v>19151</v>
      </c>
      <c r="D438"/>
      <c r="E438"/>
      <c r="F438"/>
      <c r="G438"/>
      <c r="H438"/>
      <c r="I438"/>
      <c r="J438"/>
      <c r="K438"/>
      <c r="L438"/>
      <c r="M438"/>
      <c r="N438" t="s">
        <v>4157</v>
      </c>
      <c r="O438" s="395">
        <f>INDEX('Page 2 - Team Information'!$K$14:$AP$184,Y438,X438)</f>
        <v>1</v>
      </c>
      <c r="P438"/>
      <c r="Q438"/>
      <c r="R438"/>
      <c r="S438" t="s">
        <v>4582</v>
      </c>
      <c r="T438"/>
      <c r="U438"/>
      <c r="V438"/>
      <c r="W438"/>
      <c r="X438" s="396">
        <v>2</v>
      </c>
      <c r="Y438" s="396">
        <v>146</v>
      </c>
    </row>
    <row r="439" spans="1:25" x14ac:dyDescent="0.25">
      <c r="A439">
        <f>'Page 1 - General Information'!$G$12</f>
        <v>118403302</v>
      </c>
      <c r="B439" t="str">
        <f>'Page 1 - General Information'!$G$16</f>
        <v>8245</v>
      </c>
      <c r="C439" s="394" t="s">
        <v>19151</v>
      </c>
      <c r="D439"/>
      <c r="E439"/>
      <c r="F439"/>
      <c r="G439"/>
      <c r="H439"/>
      <c r="I439"/>
      <c r="J439"/>
      <c r="K439"/>
      <c r="L439"/>
      <c r="M439"/>
      <c r="N439" t="s">
        <v>4157</v>
      </c>
      <c r="O439" s="395">
        <f>INDEX('Page 2 - Team Information'!$K$14:$AP$184,Y439,X439)</f>
        <v>1</v>
      </c>
      <c r="P439"/>
      <c r="Q439"/>
      <c r="R439"/>
      <c r="S439" t="s">
        <v>4583</v>
      </c>
      <c r="T439"/>
      <c r="U439"/>
      <c r="V439"/>
      <c r="W439"/>
      <c r="X439" s="396">
        <v>3</v>
      </c>
      <c r="Y439" s="396">
        <v>146</v>
      </c>
    </row>
    <row r="440" spans="1:25" x14ac:dyDescent="0.25">
      <c r="A440">
        <f>'Page 1 - General Information'!$G$12</f>
        <v>118403302</v>
      </c>
      <c r="B440" t="str">
        <f>'Page 1 - General Information'!$G$16</f>
        <v>8245</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8245</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8245</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8245</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8245</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8245</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8245</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8245</v>
      </c>
      <c r="C447" s="394" t="s">
        <v>19151</v>
      </c>
      <c r="D447"/>
      <c r="E447"/>
      <c r="F447"/>
      <c r="G447"/>
      <c r="H447"/>
      <c r="I447"/>
      <c r="J447"/>
      <c r="K447"/>
      <c r="L447"/>
      <c r="M447"/>
      <c r="N447" t="s">
        <v>4157</v>
      </c>
      <c r="O447" s="395">
        <f>INDEX('Page 2 - Team Information'!$K$14:$AP$184,Y447,X447)</f>
        <v>5</v>
      </c>
      <c r="P447"/>
      <c r="Q447"/>
      <c r="R447"/>
      <c r="S447" t="s">
        <v>4591</v>
      </c>
      <c r="T447"/>
      <c r="U447"/>
      <c r="V447"/>
      <c r="W447"/>
      <c r="X447" s="396">
        <v>2</v>
      </c>
      <c r="Y447" s="396">
        <v>149</v>
      </c>
    </row>
    <row r="448" spans="1:25" x14ac:dyDescent="0.25">
      <c r="A448">
        <f>'Page 1 - General Information'!$G$12</f>
        <v>118403302</v>
      </c>
      <c r="B448" t="str">
        <f>'Page 1 - General Information'!$G$16</f>
        <v>8245</v>
      </c>
      <c r="C448" s="394" t="s">
        <v>19151</v>
      </c>
      <c r="D448"/>
      <c r="E448"/>
      <c r="F448"/>
      <c r="G448"/>
      <c r="H448"/>
      <c r="I448"/>
      <c r="J448"/>
      <c r="K448"/>
      <c r="L448"/>
      <c r="M448"/>
      <c r="N448" t="s">
        <v>4157</v>
      </c>
      <c r="O448" s="395">
        <f>INDEX('Page 2 - Team Information'!$K$14:$AP$184,Y448,X448)</f>
        <v>5</v>
      </c>
      <c r="P448"/>
      <c r="Q448"/>
      <c r="R448"/>
      <c r="S448" t="s">
        <v>4592</v>
      </c>
      <c r="T448"/>
      <c r="U448"/>
      <c r="V448"/>
      <c r="W448"/>
      <c r="X448" s="396">
        <v>3</v>
      </c>
      <c r="Y448" s="396">
        <v>149</v>
      </c>
    </row>
    <row r="449" spans="1:25" x14ac:dyDescent="0.25">
      <c r="A449">
        <f>'Page 1 - General Information'!$G$12</f>
        <v>118403302</v>
      </c>
      <c r="B449" t="str">
        <f>'Page 1 - General Information'!$G$16</f>
        <v>8245</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8245</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8245</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8245</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8245</v>
      </c>
      <c r="C453" s="394" t="s">
        <v>19151</v>
      </c>
      <c r="D453"/>
      <c r="E453"/>
      <c r="F453"/>
      <c r="G453"/>
      <c r="H453"/>
      <c r="I453"/>
      <c r="J453"/>
      <c r="K453"/>
      <c r="L453"/>
      <c r="M453"/>
      <c r="N453" t="s">
        <v>4157</v>
      </c>
      <c r="O453" s="395">
        <f>INDEX('Page 2 - Team Information'!$K$14:$AP$184,Y453,X453)</f>
        <v>5</v>
      </c>
      <c r="P453"/>
      <c r="Q453"/>
      <c r="R453"/>
      <c r="S453" t="s">
        <v>4597</v>
      </c>
      <c r="T453"/>
      <c r="U453"/>
      <c r="V453"/>
      <c r="W453"/>
      <c r="X453" s="396">
        <v>2</v>
      </c>
      <c r="Y453" s="396">
        <v>151</v>
      </c>
    </row>
    <row r="454" spans="1:25" x14ac:dyDescent="0.25">
      <c r="A454">
        <f>'Page 1 - General Information'!$G$12</f>
        <v>118403302</v>
      </c>
      <c r="B454" t="str">
        <f>'Page 1 - General Information'!$G$16</f>
        <v>8245</v>
      </c>
      <c r="C454" s="394" t="s">
        <v>19151</v>
      </c>
      <c r="D454"/>
      <c r="E454"/>
      <c r="F454"/>
      <c r="G454"/>
      <c r="H454"/>
      <c r="I454"/>
      <c r="J454"/>
      <c r="K454"/>
      <c r="L454"/>
      <c r="M454"/>
      <c r="N454" t="s">
        <v>4157</v>
      </c>
      <c r="O454" s="395">
        <f>INDEX('Page 2 - Team Information'!$K$14:$AP$184,Y454,X454)</f>
        <v>5</v>
      </c>
      <c r="P454"/>
      <c r="Q454"/>
      <c r="R454"/>
      <c r="S454" t="s">
        <v>4598</v>
      </c>
      <c r="T454"/>
      <c r="U454"/>
      <c r="V454"/>
      <c r="W454"/>
      <c r="X454" s="396">
        <v>3</v>
      </c>
      <c r="Y454" s="396">
        <v>151</v>
      </c>
    </row>
    <row r="455" spans="1:25" x14ac:dyDescent="0.25">
      <c r="A455">
        <f>'Page 1 - General Information'!$G$12</f>
        <v>118403302</v>
      </c>
      <c r="B455" t="str">
        <f>'Page 1 - General Information'!$G$16</f>
        <v>8245</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8245</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118403302</v>
      </c>
      <c r="B457" t="str">
        <f>'Page 1 - General Information'!$G$16</f>
        <v>8245</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118403302</v>
      </c>
      <c r="B458" t="str">
        <f>'Page 1 - General Information'!$G$16</f>
        <v>8245</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8245</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118403302</v>
      </c>
      <c r="B460" t="str">
        <f>'Page 1 - General Information'!$G$16</f>
        <v>8245</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118403302</v>
      </c>
      <c r="B461" t="str">
        <f>'Page 1 - General Information'!$G$16</f>
        <v>8245</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8245</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8245</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8245</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8245</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8245</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8245</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8245</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8245</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8245</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8245</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8245</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8245</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8245</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118403302</v>
      </c>
      <c r="B475" t="str">
        <f>'Page 1 - General Information'!$G$16</f>
        <v>8245</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118403302</v>
      </c>
      <c r="B476" t="str">
        <f>'Page 1 - General Information'!$G$16</f>
        <v>8245</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8245</v>
      </c>
      <c r="C477" s="394" t="s">
        <v>19151</v>
      </c>
      <c r="D477"/>
      <c r="E477"/>
      <c r="F477"/>
      <c r="G477"/>
      <c r="H477"/>
      <c r="I477"/>
      <c r="J477"/>
      <c r="K477"/>
      <c r="L477"/>
      <c r="M477"/>
      <c r="N477" t="s">
        <v>4157</v>
      </c>
      <c r="O477" s="395">
        <f>INDEX('Page 2 - Team Information'!$K$14:$AP$184,Y477,X477)</f>
        <v>1</v>
      </c>
      <c r="P477"/>
      <c r="Q477"/>
      <c r="R477"/>
      <c r="S477" t="s">
        <v>10146</v>
      </c>
      <c r="T477"/>
      <c r="U477"/>
      <c r="V477"/>
      <c r="W477"/>
      <c r="X477" s="396">
        <v>2</v>
      </c>
      <c r="Y477" s="396">
        <v>159</v>
      </c>
    </row>
    <row r="478" spans="1:25" x14ac:dyDescent="0.25">
      <c r="A478">
        <f>'Page 1 - General Information'!$G$12</f>
        <v>118403302</v>
      </c>
      <c r="B478" t="str">
        <f>'Page 1 - General Information'!$G$16</f>
        <v>8245</v>
      </c>
      <c r="C478" s="394" t="s">
        <v>19151</v>
      </c>
      <c r="D478"/>
      <c r="E478"/>
      <c r="F478"/>
      <c r="G478"/>
      <c r="H478"/>
      <c r="I478"/>
      <c r="J478"/>
      <c r="K478"/>
      <c r="L478"/>
      <c r="M478"/>
      <c r="N478" t="s">
        <v>4157</v>
      </c>
      <c r="O478" s="395">
        <f>INDEX('Page 2 - Team Information'!$K$14:$AP$184,Y478,X478)</f>
        <v>1</v>
      </c>
      <c r="P478"/>
      <c r="Q478"/>
      <c r="R478"/>
      <c r="S478" t="s">
        <v>10147</v>
      </c>
      <c r="T478"/>
      <c r="U478"/>
      <c r="V478"/>
      <c r="W478"/>
      <c r="X478" s="396">
        <v>3</v>
      </c>
      <c r="Y478" s="396">
        <v>159</v>
      </c>
    </row>
    <row r="479" spans="1:25" x14ac:dyDescent="0.25">
      <c r="A479">
        <f>'Page 1 - General Information'!$G$12</f>
        <v>118403302</v>
      </c>
      <c r="B479" t="str">
        <f>'Page 1 - General Information'!$G$16</f>
        <v>8245</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8245</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8245</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8245</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8245</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8245</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8245</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8245</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8245</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8245</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8245</v>
      </c>
      <c r="C489" s="394" t="s">
        <v>19151</v>
      </c>
      <c r="D489"/>
      <c r="E489"/>
      <c r="F489"/>
      <c r="G489"/>
      <c r="H489"/>
      <c r="I489"/>
      <c r="J489"/>
      <c r="K489"/>
      <c r="L489"/>
      <c r="M489"/>
      <c r="N489" t="s">
        <v>4157</v>
      </c>
      <c r="O489" s="395">
        <f>INDEX('Page 2 - Team Information'!$K$14:$AP$184,Y489,X489)</f>
        <v>1</v>
      </c>
      <c r="P489"/>
      <c r="Q489"/>
      <c r="R489"/>
      <c r="S489" t="s">
        <v>4630</v>
      </c>
      <c r="T489"/>
      <c r="U489"/>
      <c r="V489"/>
      <c r="W489"/>
      <c r="X489" s="396">
        <v>2</v>
      </c>
      <c r="Y489" s="396">
        <v>163</v>
      </c>
    </row>
    <row r="490" spans="1:25" x14ac:dyDescent="0.25">
      <c r="A490">
        <f>'Page 1 - General Information'!$G$12</f>
        <v>118403302</v>
      </c>
      <c r="B490" t="str">
        <f>'Page 1 - General Information'!$G$16</f>
        <v>8245</v>
      </c>
      <c r="C490" s="394" t="s">
        <v>19151</v>
      </c>
      <c r="D490"/>
      <c r="E490"/>
      <c r="F490"/>
      <c r="G490"/>
      <c r="H490"/>
      <c r="I490"/>
      <c r="J490"/>
      <c r="K490"/>
      <c r="L490"/>
      <c r="M490"/>
      <c r="N490" t="s">
        <v>4157</v>
      </c>
      <c r="O490" s="395">
        <f>INDEX('Page 2 - Team Information'!$K$14:$AP$184,Y490,X490)</f>
        <v>1</v>
      </c>
      <c r="P490"/>
      <c r="Q490"/>
      <c r="R490"/>
      <c r="S490" t="s">
        <v>4631</v>
      </c>
      <c r="T490"/>
      <c r="U490"/>
      <c r="V490"/>
      <c r="W490"/>
      <c r="X490" s="396">
        <v>3</v>
      </c>
      <c r="Y490" s="396">
        <v>163</v>
      </c>
    </row>
    <row r="491" spans="1:25" x14ac:dyDescent="0.25">
      <c r="A491">
        <f>'Page 1 - General Information'!$G$12</f>
        <v>118403302</v>
      </c>
      <c r="B491" t="str">
        <f>'Page 1 - General Information'!$G$16</f>
        <v>8245</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8245</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8245</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8245</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8245</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8245</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8245</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8245</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8245</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8245</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8245</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8245</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8245</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8245</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8245</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8245</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8245</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8245</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8245</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8245</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8245</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8245</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8245</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8245</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8245</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8245</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8245</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8245</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8245</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8245</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8245</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8245</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8245</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8245</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8245</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8245</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8245</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8245</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8245</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8245</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8245</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8245</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8245</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8245</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8245</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8245</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8245</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8245</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8245</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8245</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8245</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8245</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8245</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8245</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8245</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8245</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8245</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8245</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8245</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8245</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8245</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8245</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8245</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8245</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8245</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8245</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8245</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8245</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8245</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8245</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8245</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8245</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8245</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8245</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8245</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8245</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8245</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8245</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8245</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8245</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8245</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8245</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8245</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8245</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8245</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8245</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8245</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8245</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8245</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8245</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8245</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8245</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8245</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8245</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8245</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8245</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8245</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8245</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8245</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8245</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8245</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8245</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8245</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8245</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8245</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8245</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8245</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8245</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8245</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8245</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8245</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8245</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8245</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8245</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8245</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8245</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8245</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8245</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8245</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8245</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8245</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8245</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8245</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8245</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8245</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8245</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8245</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8245</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8245</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8245</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8245</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8245</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8245</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8245</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8245</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8245</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8245</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8245</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8245</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8245</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8245</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8245</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8245</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8245</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8245</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8245</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8245</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8245</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8245</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8245</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8245</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8245</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8245</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8245</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8245</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8245</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8245</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8245</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8245</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8245</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8245</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8245</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8245</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8245</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8245</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8245</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8245</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8245</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8245</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8245</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8245</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8245</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8245</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8245</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8245</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8245</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8245</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8245</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8245</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8245</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8245</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8245</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8245</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8245</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8245</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8245</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8245</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8245</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8245</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8245</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8245</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8245</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8245</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8245</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8245</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8245</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8245</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8245</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8245</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8245</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8245</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8245</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8245</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8245</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8245</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8245</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8245</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8245</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8245</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8245</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8245</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8245</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8245</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8245</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8245</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8245</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8245</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8245</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8245</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8245</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8245</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8245</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8245</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8245</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8245</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8245</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8245</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8245</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8245</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8245</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8245</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8245</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8245</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8245</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8245</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8245</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8245</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8245</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8245</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8245</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8245</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8245</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8245</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8245</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8245</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8245</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8245</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8245</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8245</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8245</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8245</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8245</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8245</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8245</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8245</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8245</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8245</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8245</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8245</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8245</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8245</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8245</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8245</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8245</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8245</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8245</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8245</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8245</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8245</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8245</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8245</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8245</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8245</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8245</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8245</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8245</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8245</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8245</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8245</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8245</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8245</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8245</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8245</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8245</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8245</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8245</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8245</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8245</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8245</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8245</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8245</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8245</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8245</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8245</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8245</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8245</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8245</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8245</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8245</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8245</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8245</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8245</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8245</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8245</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8245</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8245</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8245</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8245</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8245</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8245</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8245</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8245</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8245</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8245</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8245</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8245</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8245</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8245</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8245</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8245</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8245</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8245</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8245</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8245</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8245</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8245</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8245</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8245</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8245</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8245</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8245</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8245</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8245</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8245</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8245</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8245</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8245</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8245</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8245</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8245</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8245</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8245</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8245</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8245</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8245</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8245</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8245</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8245</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8245</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8245</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8245</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8245</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8245</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8245</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8245</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8245</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8245</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8245</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8245</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8245</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8245</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8245</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8245</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8245</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8245</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8245</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8245</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8245</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8245</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8245</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8245</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8245</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8245</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8245</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8245</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8245</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8245</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8245</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8245</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8245</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8245</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8245</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8245</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8245</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8245</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8245</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8245</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8245</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8245</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8245</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8245</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8245</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8245</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8245</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8245</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8245</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8245</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8245</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8245</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8245</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8245</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8245</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8245</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8245</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8245</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8245</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8245</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8245</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8245</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8245</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8245</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8245</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8245</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8245</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8245</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8245</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8245</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8245</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8245</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8245</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8245</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8245</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8245</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8245</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8245</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8245</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8245</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8245</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8245</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8245</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8245</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8245</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8245</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8245</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8245</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8245</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8245</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8245</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8245</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8245</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8245</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8245</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8245</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8245</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8245</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8245</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8245</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8245</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8245</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8245</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8245</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8245</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8245</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8245</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8245</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8245</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8245</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8245</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8245</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8245</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8245</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8245</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8245</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8245</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8245</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8245</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8245</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8245</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8245</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8245</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8245</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8245</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8245</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8245</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8245</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8245</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8245</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8245</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8245</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8245</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8245</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8245</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8245</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8245</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8245</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8245</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8245</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8245</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8245</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8245</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8245</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8245</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8245</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8245</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8245</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8245</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8245</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8245</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8245</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8245</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8245</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8245</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8245</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8245</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8245</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8245</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8245</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8245</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8245</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8245</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8245</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8245</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8245</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8245</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8245</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8245</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8245</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8245</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8245</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8245</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8245</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8245</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8245</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8245</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8245</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8245</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8245</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8245</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8245</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8245</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8245</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8245</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8245</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8245</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8245</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8245</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8245</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8245</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8245</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8245</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8245</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8245</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8245</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8245</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8245</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8245</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8245</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8245</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8245</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8245</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8245</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8245</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8245</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8245</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8245</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8245</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8245</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8245</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8245</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8245</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8245</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8245</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8245</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8245</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8245</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8245</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8245</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8245</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8245</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8245</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8245</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8245</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8245</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8245</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8245</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8245</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8245</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8245</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8245</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8245</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8245</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8245</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8245</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8245</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8245</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8245</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8245</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8245</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8245</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8245</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8245</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8245</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8245</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8245</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8245</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8245</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8245</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8245</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8245</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8245</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8245</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8245</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8245</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8245</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8245</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8245</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8245</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8245</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8245</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8245</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8245</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8245</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8245</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8245</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8245</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8245</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8245</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8245</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8245</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8245</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8245</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8245</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8245</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8245</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8245</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8245</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8245</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8245</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8245</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8245</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8245</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8245</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8245</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8245</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8245</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8245</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8245</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8245</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8245</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8245</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8245</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8245</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8245</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8245</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8245</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8245</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8245</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8245</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8245</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8245</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8245</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8245</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8245</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8245</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8245</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8245</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8245</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8245</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8245</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8245</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8245</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8245</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8245</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8245</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8245</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8245</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8245</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8245</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8245</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8245</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8245</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8245</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8245</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8245</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8245</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8245</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8245</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8245</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8245</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8245</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8245</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8245</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8245</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8245</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8245</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8245</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8245</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8245</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8245</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8245</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8245</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8245</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8245</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8245</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8245</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8245</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8245</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8245</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8245</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8245</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8245</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8245</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8245</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8245</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8245</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8245</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8245</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8245</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8245</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8245</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8245</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8245</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8245</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8245</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8245</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8245</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8245</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8245</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8245</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8245</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8245</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8245</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8245</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8245</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8245</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8245</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8245</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8245</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8245</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8245</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
      </c>
      <c r="U1220"/>
      <c r="V1220"/>
      <c r="W1220"/>
      <c r="X1220" s="396">
        <v>9</v>
      </c>
      <c r="Y1220" s="396">
        <v>49</v>
      </c>
    </row>
    <row r="1221" spans="1:25" x14ac:dyDescent="0.25">
      <c r="A1221">
        <f>'Page 1 - General Information'!$G$12</f>
        <v>118403302</v>
      </c>
      <c r="B1221" t="str">
        <f>'Page 1 - General Information'!$G$16</f>
        <v>8245</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8245</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118403302</v>
      </c>
      <c r="B1223" t="str">
        <f>'Page 1 - General Information'!$G$16</f>
        <v>8245</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8245</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8245</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8245</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8245</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8245</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8245</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8245</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8245</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8245</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8245</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8245</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8245</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2014-06-30</v>
      </c>
      <c r="U1235"/>
      <c r="V1235"/>
      <c r="W1235"/>
      <c r="X1235" s="396">
        <v>9</v>
      </c>
      <c r="Y1235" s="396">
        <v>50</v>
      </c>
    </row>
    <row r="1236" spans="1:25" x14ac:dyDescent="0.25">
      <c r="A1236">
        <f>'Page 1 - General Information'!$G$12</f>
        <v>118403302</v>
      </c>
      <c r="B1236" t="str">
        <f>'Page 1 - General Information'!$G$16</f>
        <v>8245</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8245</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8245</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8245</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8245</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8245</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8245</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8245</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8245</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8245</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8245</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8245</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8245</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8245</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8245</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8245</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8245</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8245</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8245</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8245</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8245</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8245</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8245</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8245</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8245</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8245</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8245</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8245</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8245</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8245</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2014-06-30</v>
      </c>
      <c r="U1265"/>
      <c r="V1265"/>
      <c r="W1265"/>
      <c r="X1265" s="396">
        <v>9</v>
      </c>
      <c r="Y1265" s="396">
        <v>52</v>
      </c>
    </row>
    <row r="1266" spans="1:25" x14ac:dyDescent="0.25">
      <c r="A1266">
        <f>'Page 1 - General Information'!$G$12</f>
        <v>118403302</v>
      </c>
      <c r="B1266" t="str">
        <f>'Page 1 - General Information'!$G$16</f>
        <v>8245</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8245</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8245</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8245</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8245</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8245</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8245</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8245</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8245</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8245</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8245</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8245</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8245</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8245</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8245</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2014-06-30</v>
      </c>
      <c r="U1280"/>
      <c r="V1280"/>
      <c r="W1280"/>
      <c r="X1280" s="396">
        <v>9</v>
      </c>
      <c r="Y1280" s="396">
        <v>53</v>
      </c>
    </row>
    <row r="1281" spans="1:25" x14ac:dyDescent="0.25">
      <c r="A1281">
        <f>'Page 1 - General Information'!$G$12</f>
        <v>118403302</v>
      </c>
      <c r="B1281" t="str">
        <f>'Page 1 - General Information'!$G$16</f>
        <v>8245</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8245</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118403302</v>
      </c>
      <c r="B1283" t="str">
        <f>'Page 1 - General Information'!$G$16</f>
        <v>8245</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118403302</v>
      </c>
      <c r="B1284" t="str">
        <f>'Page 1 - General Information'!$G$16</f>
        <v>8245</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8245</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8245</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8245</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8245</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8245</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8245</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8245</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8245</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8245</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8245</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8245</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8245</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8245</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8245</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8245</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8245</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8245</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8245</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8245</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8245</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8245</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8245</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8245</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8245</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8245</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8245</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8245</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8245</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8245</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8245</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8245</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8245</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8245</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8245</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8245</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8245</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8245</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8245</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8245</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8245</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8245</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8245</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8245</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8245</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8245</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8245</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8245</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8245</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8245</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8245</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8245</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8245</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8245</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8245</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8245</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8245</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2014-06-30</v>
      </c>
      <c r="U1340"/>
      <c r="V1340"/>
      <c r="W1340"/>
      <c r="X1340" s="396">
        <v>9</v>
      </c>
      <c r="Y1340" s="396">
        <v>57</v>
      </c>
    </row>
    <row r="1341" spans="1:25" x14ac:dyDescent="0.25">
      <c r="A1341">
        <f>'Page 1 - General Information'!$G$12</f>
        <v>118403302</v>
      </c>
      <c r="B1341" t="str">
        <f>'Page 1 - General Information'!$G$16</f>
        <v>8245</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8245</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8245</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8245</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8245</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8245</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8245</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8245</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8245</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8245</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8245</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8245</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8245</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8245</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8245</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8245</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8245</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8245</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8245</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8245</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8245</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8245</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8245</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8245</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8245</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8245</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8245</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8245</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8245</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8245</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8245</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8245</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8245</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8245</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8245</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8245</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8245</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8245</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8245</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8245</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8245</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8245</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8245</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8245</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8245</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8245</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8245</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8245</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8245</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8245</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8245</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8245</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8245</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8245</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8245</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8245</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8245</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8245</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8245</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8245</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2014-06-30</v>
      </c>
      <c r="U1400"/>
      <c r="V1400"/>
      <c r="W1400"/>
      <c r="X1400" s="396">
        <v>9</v>
      </c>
      <c r="Y1400" s="396">
        <v>61</v>
      </c>
    </row>
    <row r="1401" spans="1:25" x14ac:dyDescent="0.25">
      <c r="A1401">
        <f>'Page 1 - General Information'!$G$12</f>
        <v>118403302</v>
      </c>
      <c r="B1401" t="str">
        <f>'Page 1 - General Information'!$G$16</f>
        <v>8245</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8245</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8245</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8245</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8245</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8245</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8245</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8245</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8245</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8245</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8245</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8245</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8245</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8245</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8245</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8245</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8245</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8245</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8245</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8245</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8245</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8245</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8245</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8245</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8245</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8245</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8245</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8245</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8245</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8245</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8245</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8245</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8245</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8245</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8245</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8245</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8245</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8245</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8245</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8245</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8245</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8245</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8245</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8245</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8245</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2014-06-30</v>
      </c>
      <c r="U1445"/>
      <c r="V1445"/>
      <c r="W1445"/>
      <c r="X1445" s="396">
        <v>9</v>
      </c>
      <c r="Y1445" s="396">
        <v>64</v>
      </c>
    </row>
    <row r="1446" spans="1:25" x14ac:dyDescent="0.25">
      <c r="A1446">
        <f>'Page 1 - General Information'!$G$12</f>
        <v>118403302</v>
      </c>
      <c r="B1446" t="str">
        <f>'Page 1 - General Information'!$G$16</f>
        <v>8245</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8245</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8245</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8245</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8245</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8245</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8245</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8245</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8245</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8245</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8245</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8245</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8245</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8245</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8245</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8245</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8245</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8245</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8245</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8245</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8245</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8245</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8245</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8245</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8245</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8245</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8245</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8245</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8245</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8245</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
      </c>
      <c r="U1475"/>
      <c r="V1475"/>
      <c r="W1475"/>
      <c r="X1475" s="396">
        <v>9</v>
      </c>
      <c r="Y1475" s="396">
        <v>66</v>
      </c>
    </row>
    <row r="1476" spans="1:25" x14ac:dyDescent="0.25">
      <c r="A1476">
        <f>'Page 1 - General Information'!$G$12</f>
        <v>118403302</v>
      </c>
      <c r="B1476" t="str">
        <f>'Page 1 - General Information'!$G$16</f>
        <v>8245</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8245</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8245</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8245</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8245</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8245</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8245</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8245</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8245</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8245</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8245</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8245</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8245</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8245</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8245</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8245</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8245</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8245</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8245</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8245</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8245</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8245</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8245</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8245</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8245</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8245</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8245</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8245</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8245</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8245</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118403302</v>
      </c>
      <c r="B1506" t="str">
        <f>'Page 1 - General Information'!$G$16</f>
        <v>8245</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8245</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8245</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8245</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8245</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8245</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8245</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8245</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8245</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8245</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8245</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8245</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8245</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8245</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8245</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118403302</v>
      </c>
      <c r="B1521" t="str">
        <f>'Page 1 - General Information'!$G$16</f>
        <v>8245</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8245</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118403302</v>
      </c>
      <c r="B1523" t="str">
        <f>'Page 1 - General Information'!$G$16</f>
        <v>8245</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118403302</v>
      </c>
      <c r="B1524" t="str">
        <f>'Page 1 - General Information'!$G$16</f>
        <v>8245</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8245</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8245</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8245</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8245</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8245</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8245</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8245</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8245</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8245</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8245</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8245</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8245</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8245</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8245</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8245</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8245</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8245</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8245</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8245</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8245</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8245</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8245</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8245</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8245</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8245</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8245</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8245</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8245</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8245</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8245</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8245</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8245</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8245</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8245</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8245</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8245</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8245</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8245</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8245</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8245</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8245</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8245</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8245</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8245</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8245</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8245</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8245</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8245</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8245</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8245</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8245</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8245</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8245</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8245</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8245</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8245</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
      </c>
      <c r="U1580"/>
      <c r="V1580"/>
      <c r="W1580"/>
      <c r="X1580" s="396">
        <v>9</v>
      </c>
      <c r="Y1580" s="396">
        <v>73</v>
      </c>
    </row>
    <row r="1581" spans="1:25" x14ac:dyDescent="0.25">
      <c r="A1581">
        <f>'Page 1 - General Information'!$G$12</f>
        <v>118403302</v>
      </c>
      <c r="B1581" t="str">
        <f>'Page 1 - General Information'!$G$16</f>
        <v>8245</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8245</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8245</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8245</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8245</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8245</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8245</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8245</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8245</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8245</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8245</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8245</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8245</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8245</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8245</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8245</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8245</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8245</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8245</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8245</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8245</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8245</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8245</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8245</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8245</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8245</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8245</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8245</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8245</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8245</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8245</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8245</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8245</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8245</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8245</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8245</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8245</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8245</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8245</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8245</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8245</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8245</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8245</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8245</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8245</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8245</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8245</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8245</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8245</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8245</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8245</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8245</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8245</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8245</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8245</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8245</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8245</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8245</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8245</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8245</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
      </c>
      <c r="U1640"/>
      <c r="V1640"/>
      <c r="W1640"/>
      <c r="X1640" s="396">
        <v>9</v>
      </c>
      <c r="Y1640" s="396">
        <v>77</v>
      </c>
    </row>
    <row r="1641" spans="1:25" x14ac:dyDescent="0.25">
      <c r="A1641">
        <f>'Page 1 - General Information'!$G$12</f>
        <v>118403302</v>
      </c>
      <c r="B1641" t="str">
        <f>'Page 1 - General Information'!$G$16</f>
        <v>8245</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8245</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8245</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8245</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8245</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8245</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8245</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8245</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8245</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8245</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8245</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8245</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8245</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8245</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8245</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8245</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8245</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8245</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8245</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8245</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8245</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8245</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8245</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8245</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8245</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8245</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8245</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8245</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8245</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8245</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8245</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8245</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8245</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8245</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8245</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8245</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8245</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8245</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8245</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8245</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8245</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8245</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8245</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8245</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8245</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
      </c>
      <c r="U1685"/>
      <c r="V1685"/>
      <c r="W1685"/>
      <c r="X1685" s="396">
        <v>9</v>
      </c>
      <c r="Y1685" s="396">
        <v>80</v>
      </c>
    </row>
    <row r="1686" spans="1:25" x14ac:dyDescent="0.25">
      <c r="A1686">
        <f>'Page 1 - General Information'!$G$12</f>
        <v>118403302</v>
      </c>
      <c r="B1686" t="str">
        <f>'Page 1 - General Information'!$G$16</f>
        <v>8245</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8245</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8245</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8245</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8245</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8245</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8245</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8245</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8245</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8245</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8245</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8245</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8245</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8245</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8245</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8245</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8245</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8245</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8245</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8245</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8245</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8245</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8245</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8245</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8245</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8245</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8245</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8245</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8245</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8245</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8245</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8245</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8245</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8245</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8245</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8245</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8245</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8245</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8245</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8245</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8245</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8245</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8245</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8245</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8245</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8245</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8245</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8245</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8245</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8245</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8245</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8245</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8245</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8245</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8245</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8245</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8245</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8245</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8245</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8245</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8245</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8245</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8245</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8245</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8245</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8245</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8245</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8245</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8245</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8245</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8245</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8245</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8245</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8245</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8245</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8245</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8245</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8245</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8245</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8245</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8245</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8245</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8245</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8245</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8245</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8245</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8245</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8245</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8245</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8245</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8245</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8245</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8245</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8245</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8245</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8245</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8245</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8245</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8245</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8245</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8245</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8245</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8245</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8245</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8245</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8245</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8245</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8245</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8245</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8245</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8245</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8245</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8245</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8245</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8245</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8245</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8245</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8245</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8245</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8245</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8245</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8245</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8245</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8245</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8245</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8245</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8245</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8245</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8245</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8245</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8245</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8245</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8245</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8245</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8245</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8245</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8245</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8245</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8245</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8245</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8245</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8245</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8245</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8245</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8245</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8245</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8245</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8245</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8245</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8245</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8245</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8245</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8245</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8245</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8245</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8245</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8245</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8245</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8245</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8245</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8245</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8245</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8245</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8245</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8245</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8245</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8245</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8245</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8245</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8245</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8245</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8245</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8245</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8245</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8245</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8245</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8245</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8245</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8245</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8245</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8245</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8245</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8245</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8245</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8245</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8245</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8245</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8245</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8245</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8245</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8245</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8245</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8245</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8245</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8245</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8245</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8245</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8245</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8245</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8245</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8245</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8245</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8245</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8245</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8245</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8245</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8245</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8245</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8245</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8245</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8245</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8245</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8245</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8245</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8245</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8245</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8245</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8245</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8245</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8245</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8245</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8245</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8245</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8245</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8245</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8245</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8245</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8245</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8245</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8245</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8245</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8245</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8245</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8245</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8245</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8245</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8245</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8245</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8245</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8245</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8245</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8245</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8245</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8245</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8245</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8245</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8245</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8245</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8245</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8245</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8245</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8245</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8245</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8245</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8245</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8245</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8245</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8245</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8245</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8245</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8245</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8245</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8245</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8245</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8245</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8245</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8245</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8245</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8245</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8245</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8245</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8245</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8245</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8245</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8245</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8245</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8245</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8245</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8245</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8245</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8245</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8245</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8245</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8245</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8245</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8245</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8245</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8245</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8245</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8245</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8245</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8245</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8245</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8245</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8245</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8245</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8245</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8245</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8245</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8245</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8245</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8245</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8245</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8245</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8245</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8245</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8245</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8245</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8245</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8245</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8245</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8245</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8245</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8245</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8245</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8245</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8245</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8245</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8245</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8245</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8245</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8245</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8245</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8245</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8245</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8245</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8245</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8245</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8245</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8245</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8245</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8245</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8245</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8245</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8245</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8245</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8245</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8245</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8245</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8245</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8245</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8245</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8245</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8245</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8245</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8245</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8245</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8245</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8245</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8245</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8245</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8245</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8245</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8245</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8245</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8245</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8245</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8245</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8245</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8245</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8245</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8245</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8245</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8245</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8245</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8245</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8245</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8245</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8245</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8245</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8245</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8245</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8245</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8245</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8245</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8245</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8245</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8245</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8245</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8245</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8245</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8245</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8245</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8245</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8245</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8245</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8245</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8245</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8245</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8245</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8245</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8245</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8245</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8245</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8245</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8245</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8245</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8245</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8245</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8245</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8245</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8245</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8245</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8245</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8245</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8245</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8245</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8245</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8245</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8245</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8245</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8245</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8245</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8245</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8245</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8245</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8245</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8245</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8245</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8245</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8245</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8245</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8245</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8245</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8245</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8245</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8245</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8245</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8245</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8245</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8245</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8245</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8245</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8245</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8245</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8245</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8245</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8245</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8245</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8245</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8245</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8245</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8245</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8245</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8245</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8245</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8245</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8245</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8245</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8245</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8245</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8245</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8245</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8245</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8245</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8245</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8245</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8245</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8245</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8245</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8245</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8245</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8245</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8245</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8245</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8245</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8245</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8245</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8245</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8245</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8245</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8245</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8245</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8245</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8245</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8245</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8245</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8245</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8245</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8245</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8245</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8245</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8245</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8245</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8245</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8245</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8245</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8245</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8245</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8245</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8245</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8245</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8245</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8245</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8245</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8245</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8245</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8245</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8245</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8245</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8245</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8245</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8245</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8245</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8245</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8245</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8245</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8245</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8245</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8245</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8245</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8245</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8245</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8245</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8245</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8245</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8245</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8245</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8245</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8245</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8245</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8245</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8245</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8245</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8245</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8245</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8245</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8245</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8245</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8245</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8245</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8245</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8245</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8245</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8245</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8245</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8245</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8245</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8245</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8245</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8245</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8245</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8245</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8245</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8245</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8245</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8245</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8245</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8245</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8245</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8245</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8245</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8245</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8245</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8245</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8245</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8245</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8245</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8245</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8245</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8245</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8245</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8245</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8245</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8245</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8245</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8245</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8245</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8245</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8245</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8245</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8245</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8245</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8245</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8245</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8245</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8245</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8245</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8245</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8245</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8245</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8245</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8245</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8245</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8245</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8245</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8245</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8245</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8245</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8245</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8245</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8245</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8245</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8245</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8245</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8245</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8245</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8245</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8245</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8245</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8245</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8245</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8245</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8245</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8245</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8245</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8245</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8245</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8245</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8245</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8245</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8245</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8245</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8245</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8245</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8245</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8245</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8245</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8245</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8245</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8245</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8245</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8245</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8245</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8245</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8245</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8245</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8245</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8245</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8245</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8245</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8245</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8245</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8245</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8245</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8245</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8245</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8245</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8245</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8245</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8245</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8245</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8245</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8245</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8245</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8245</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8245</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8245</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8245</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8245</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8245</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8245</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8245</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8245</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8245</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8245</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8245</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8245</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8245</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8245</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8245</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8245</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8245</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8245</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8245</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8245</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8245</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8245</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8245</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8245</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8245</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8245</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8245</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8245</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8245</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8245</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8245</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8245</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8245</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8245</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8245</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8245</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8245</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8245</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8245</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8245</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8245</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8245</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8245</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8245</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8245</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8245</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8245</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8245</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8245</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8245</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8245</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8245</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8245</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8245</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8245</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8245</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8245</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8245</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8245</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8245</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8245</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8245</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8245</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8245</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8245</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8245</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8245</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8245</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8245</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8245</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8245</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8245</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8245</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8245</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8245</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8245</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8245</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8245</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8245</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8245</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8245</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8245</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8245</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8245</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8245</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8245</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8245</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8245</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8245</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8245</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8245</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8245</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8245</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8245</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8245</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8245</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8245</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8245</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8245</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8245</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8245</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8245</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8245</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8245</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8245</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8245</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8245</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8245</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8245</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8245</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8245</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8245</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8245</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8245</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8245</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8245</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8245</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8245</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8245</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8245</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8245</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8245</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8245</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8245</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8245</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8245</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8245</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8245</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8245</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8245</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8245</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8245</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8245</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8245</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2014-06-30</v>
      </c>
      <c r="U2465"/>
      <c r="V2465"/>
      <c r="W2465"/>
      <c r="X2465" s="396">
        <v>9</v>
      </c>
      <c r="Y2465" s="396">
        <v>132</v>
      </c>
    </row>
    <row r="2466" spans="1:25" x14ac:dyDescent="0.25">
      <c r="A2466">
        <f>'Page 1 - General Information'!$G$12</f>
        <v>118403302</v>
      </c>
      <c r="B2466" t="str">
        <f>'Page 1 - General Information'!$G$16</f>
        <v>8245</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8245</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8245</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8245</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8245</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8245</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8245</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8245</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8245</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8245</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8245</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8245</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8245</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8245</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8245</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8245</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8245</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8245</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8245</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8245</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8245</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8245</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8245</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8245</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8245</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8245</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8245</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8245</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8245</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8245</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2014-06-30</v>
      </c>
      <c r="U2495"/>
      <c r="V2495"/>
      <c r="W2495"/>
      <c r="X2495" s="396">
        <v>9</v>
      </c>
      <c r="Y2495" s="396">
        <v>134</v>
      </c>
    </row>
    <row r="2496" spans="1:25" x14ac:dyDescent="0.25">
      <c r="A2496">
        <f>'Page 1 - General Information'!$G$12</f>
        <v>118403302</v>
      </c>
      <c r="B2496" t="str">
        <f>'Page 1 - General Information'!$G$16</f>
        <v>8245</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8245</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8245</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8245</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8245</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8245</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8245</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8245</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8245</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8245</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8245</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8245</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8245</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8245</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8245</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2014-06-30</v>
      </c>
      <c r="U2510"/>
      <c r="V2510"/>
      <c r="W2510"/>
      <c r="X2510" s="396">
        <v>9</v>
      </c>
      <c r="Y2510" s="396">
        <v>135</v>
      </c>
    </row>
    <row r="2511" spans="1:25" x14ac:dyDescent="0.25">
      <c r="A2511">
        <f>'Page 1 - General Information'!$G$12</f>
        <v>118403302</v>
      </c>
      <c r="B2511" t="str">
        <f>'Page 1 - General Information'!$G$16</f>
        <v>8245</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8245</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8245</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8245</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8245</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8245</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8245</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8245</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8245</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8245</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8245</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8245</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8245</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8245</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8245</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2014-06-30</v>
      </c>
      <c r="U2525"/>
      <c r="V2525"/>
      <c r="W2525"/>
      <c r="X2525" s="396">
        <v>9</v>
      </c>
      <c r="Y2525" s="396">
        <v>136</v>
      </c>
    </row>
    <row r="2526" spans="1:25" x14ac:dyDescent="0.25">
      <c r="A2526">
        <f>'Page 1 - General Information'!$G$12</f>
        <v>118403302</v>
      </c>
      <c r="B2526" t="str">
        <f>'Page 1 - General Information'!$G$16</f>
        <v>8245</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8245</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8245</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8245</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8245</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8245</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8245</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8245</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8245</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8245</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8245</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8245</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8245</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8245</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8245</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8245</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8245</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8245</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8245</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8245</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8245</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8245</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8245</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8245</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8245</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8245</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8245</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8245</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8245</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8245</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8245</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8245</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8245</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8245</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8245</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8245</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8245</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8245</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8245</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8245</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8245</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8245</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8245</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8245</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8245</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8245</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8245</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8245</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8245</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8245</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8245</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8245</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8245</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8245</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8245</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8245</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8245</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8245</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8245</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8245</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8245</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8245</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8245</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8245</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8245</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8245</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8245</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8245</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8245</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8245</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8245</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8245</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8245</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8245</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8245</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2014-06-30</v>
      </c>
      <c r="U2600"/>
      <c r="V2600"/>
      <c r="W2600"/>
      <c r="X2600" s="396">
        <v>9</v>
      </c>
      <c r="Y2600" s="396">
        <v>141</v>
      </c>
    </row>
    <row r="2601" spans="1:25" x14ac:dyDescent="0.25">
      <c r="A2601">
        <f>'Page 1 - General Information'!$G$12</f>
        <v>118403302</v>
      </c>
      <c r="B2601" t="str">
        <f>'Page 1 - General Information'!$G$16</f>
        <v>8245</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8245</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8245</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8245</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8245</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8245</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8245</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8245</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8245</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8245</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8245</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8245</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8245</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8245</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8245</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2014-06-30</v>
      </c>
      <c r="U2615"/>
      <c r="V2615"/>
      <c r="W2615"/>
      <c r="X2615" s="396">
        <v>9</v>
      </c>
      <c r="Y2615" s="396">
        <v>142</v>
      </c>
    </row>
    <row r="2616" spans="1:25" x14ac:dyDescent="0.25">
      <c r="A2616">
        <f>'Page 1 - General Information'!$G$12</f>
        <v>118403302</v>
      </c>
      <c r="B2616" t="str">
        <f>'Page 1 - General Information'!$G$16</f>
        <v>8245</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8245</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8245</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8245</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8245</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8245</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8245</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8245</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8245</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8245</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8245</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8245</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8245</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8245</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8245</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8245</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8245</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8245</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8245</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8245</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8245</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8245</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8245</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8245</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8245</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8245</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8245</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8245</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8245</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8245</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8245</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8245</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8245</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8245</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8245</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8245</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8245</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8245</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8245</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8245</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8245</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8245</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8245</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8245</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8245</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8245</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8245</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8245</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8245</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8245</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8245</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8245</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8245</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8245</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8245</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8245</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8245</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8245</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8245</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8245</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2014-06-30</v>
      </c>
      <c r="U2675"/>
      <c r="V2675"/>
      <c r="W2675"/>
      <c r="X2675" s="396">
        <v>9</v>
      </c>
      <c r="Y2675" s="396">
        <v>146</v>
      </c>
    </row>
    <row r="2676" spans="1:25" x14ac:dyDescent="0.25">
      <c r="A2676">
        <f>'Page 1 - General Information'!$G$12</f>
        <v>118403302</v>
      </c>
      <c r="B2676" t="str">
        <f>'Page 1 - General Information'!$G$16</f>
        <v>8245</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8245</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8245</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8245</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8245</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8245</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8245</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8245</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8245</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8245</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8245</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8245</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8245</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8245</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8245</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8245</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8245</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8245</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8245</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8245</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8245</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8245</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8245</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8245</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8245</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8245</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8245</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8245</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8245</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8245</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8245</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8245</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8245</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8245</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8245</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8245</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8245</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8245</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8245</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8245</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8245</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8245</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8245</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8245</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8245</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
      </c>
      <c r="U2720"/>
      <c r="V2720"/>
      <c r="W2720"/>
      <c r="X2720" s="396">
        <v>9</v>
      </c>
      <c r="Y2720" s="396">
        <v>149</v>
      </c>
    </row>
    <row r="2721" spans="1:25" x14ac:dyDescent="0.25">
      <c r="A2721">
        <f>'Page 1 - General Information'!$G$12</f>
        <v>118403302</v>
      </c>
      <c r="B2721" t="str">
        <f>'Page 1 - General Information'!$G$16</f>
        <v>8245</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8245</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8245</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8245</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8245</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8245</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8245</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8245</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8245</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8245</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8245</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8245</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8245</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8245</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8245</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8245</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8245</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8245</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8245</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8245</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8245</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8245</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8245</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8245</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8245</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8245</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8245</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8245</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8245</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8245</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118403302</v>
      </c>
      <c r="B2751" t="str">
        <f>'Page 1 - General Information'!$G$16</f>
        <v>8245</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8245</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8245</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8245</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8245</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8245</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8245</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8245</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8245</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8245</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8245</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8245</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8245</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8245</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8245</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118403302</v>
      </c>
      <c r="B2766" t="str">
        <f>'Page 1 - General Information'!$G$16</f>
        <v>8245</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8245</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8245</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8245</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8245</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8245</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8245</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8245</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8245</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8245</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8245</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8245</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8245</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8245</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8245</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
      </c>
      <c r="U2780"/>
      <c r="V2780"/>
      <c r="W2780"/>
      <c r="X2780" s="396">
        <v>9</v>
      </c>
      <c r="Y2780" s="396">
        <v>153</v>
      </c>
    </row>
    <row r="2781" spans="1:25" x14ac:dyDescent="0.25">
      <c r="A2781">
        <f>'Page 1 - General Information'!$G$12</f>
        <v>118403302</v>
      </c>
      <c r="B2781" t="str">
        <f>'Page 1 - General Information'!$G$16</f>
        <v>8245</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8245</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8245</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8245</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8245</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8245</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8245</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8245</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8245</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8245</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8245</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8245</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8245</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8245</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8245</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8245</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8245</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8245</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8245</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8245</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8245</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8245</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8245</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8245</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8245</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8245</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8245</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8245</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8245</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8245</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8245</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8245</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8245</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8245</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8245</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8245</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8245</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8245</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8245</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8245</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8245</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8245</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8245</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8245</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8245</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8245</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8245</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8245</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8245</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8245</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8245</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8245</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8245</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8245</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8245</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8245</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8245</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8245</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8245</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8245</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8245</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8245</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8245</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8245</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8245</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8245</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8245</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8245</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8245</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8245</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8245</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8245</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8245</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8245</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8245</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
      </c>
      <c r="U2855"/>
      <c r="V2855"/>
      <c r="W2855"/>
      <c r="X2855" s="396">
        <v>9</v>
      </c>
      <c r="Y2855" s="396">
        <v>158</v>
      </c>
    </row>
    <row r="2856" spans="1:25" x14ac:dyDescent="0.25">
      <c r="A2856">
        <f>'Page 1 - General Information'!$G$12</f>
        <v>118403302</v>
      </c>
      <c r="B2856" t="str">
        <f>'Page 1 - General Information'!$G$16</f>
        <v>8245</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8245</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8245</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8245</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8245</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8245</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8245</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8245</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8245</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8245</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8245</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8245</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8245</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8245</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8245</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
      </c>
      <c r="U2870"/>
      <c r="V2870"/>
      <c r="W2870"/>
      <c r="X2870" s="396">
        <v>9</v>
      </c>
      <c r="Y2870" s="396">
        <v>159</v>
      </c>
    </row>
    <row r="2871" spans="1:25" x14ac:dyDescent="0.25">
      <c r="A2871">
        <f>'Page 1 - General Information'!$G$12</f>
        <v>118403302</v>
      </c>
      <c r="B2871" t="str">
        <f>'Page 1 - General Information'!$G$16</f>
        <v>8245</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8245</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8245</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8245</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8245</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8245</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8245</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8245</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8245</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8245</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8245</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8245</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8245</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8245</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8245</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8245</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8245</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8245</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8245</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8245</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8245</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8245</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8245</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8245</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8245</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8245</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8245</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8245</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8245</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8245</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8245</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8245</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8245</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8245</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8245</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8245</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8245</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8245</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8245</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8245</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8245</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8245</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8245</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8245</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8245</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8245</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8245</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8245</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8245</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8245</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8245</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8245</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8245</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8245</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8245</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8245</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8245</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8245</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8245</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8245</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
      </c>
      <c r="U2930"/>
      <c r="V2930"/>
      <c r="W2930"/>
      <c r="X2930" s="396">
        <v>9</v>
      </c>
      <c r="Y2930" s="396">
        <v>163</v>
      </c>
    </row>
    <row r="2931" spans="1:25" x14ac:dyDescent="0.25">
      <c r="A2931">
        <f>'Page 1 - General Information'!$G$12</f>
        <v>118403302</v>
      </c>
      <c r="B2931" t="str">
        <f>'Page 1 - General Information'!$G$16</f>
        <v>8245</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8245</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8245</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8245</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8245</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8245</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8245</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8245</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8245</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8245</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8245</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8245</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8245</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8245</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8245</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8245</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8245</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8245</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8245</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8245</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8245</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8245</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8245</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8245</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8245</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8245</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8245</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8245</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8245</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8245</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8245</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8245</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8245</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8245</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8245</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8245</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8245</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8245</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8245</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8245</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8245</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8245</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8245</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8245</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8245</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8245</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8245</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8245</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8245</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8245</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8245</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8245</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8245</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8245</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8245</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8245</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8245</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8245</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8245</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8245</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8245</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8245</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8245</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8245</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8245</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8245</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8245</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8245</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8245</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8245</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8245</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8245</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8245</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8245</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8245</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8245</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8245</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8245</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8245</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8245</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8245</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8245</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8245</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8245</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8245</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8245</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8245</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8245</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8245</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8245</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8245</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8245</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8245</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8245</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8245</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8245</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8245</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8245</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8245</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8245</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8245</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8245</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8245</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8245</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8245</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8245</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8245</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8245</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8245</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8245</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8245</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8245</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8245</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8245</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8245</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8245</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8245</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8245</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8245</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8245</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8245</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8245</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8245</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8245</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8245</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8245</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8245</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8245</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8245</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8245</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8245</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8245</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8245</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8245</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8245</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8245</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8245</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8245</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8245</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8245</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8245</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8245</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8245</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8245</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8245</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8245</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8245</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8245</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8245</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8245</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8245</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8245</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8245</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8245</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8245</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8245</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8245</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8245</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8245</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8245</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8245</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8245</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8245</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8245</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8245</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8245</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8245</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8245</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8245</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8245</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8245</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8245</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8245</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8245</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8245</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8245</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8245</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8245</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8245</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8245</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8245</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8245</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8245</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8245</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8245</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8245</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8245</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8245</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8245</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8245</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8245</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8245</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8245</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8245</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8245</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8245</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8245</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8245</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8245</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8245</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8245</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8245</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8245</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8245</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8245</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8245</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8245</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8245</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8245</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8245</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8245</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8245</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8245</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8245</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8245</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8245</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8245</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8245</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8245</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8245</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8245</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8245</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8245</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8245</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8245</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8245</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8245</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8245</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8245</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8245</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8245</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8245</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8245</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8245</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8245</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8245</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8245</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8245</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8245</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8245</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8245</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8245</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8245</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8245</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8245</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8245</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8245</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8245</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8245</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8245</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8245</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8245</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8245</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8245</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8245</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8245</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8245</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8245</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8245</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8245</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8245</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8245</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8245</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8245</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8245</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8245</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8245</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8245</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8245</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8245</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8245</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8245</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8245</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8245</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8245</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8245</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8245</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8245</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8245</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8245</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8245</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8245</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8245</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8245</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8245</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8245</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8245</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8245</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8245</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8245</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8245</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8245</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8245</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8245</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8245</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8245</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8245</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8245</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8245</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8245</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8245</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8245</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8245</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8245</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8245</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8245</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8245</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8245</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8245</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8245</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8245</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8245</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8245</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8245</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8245</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8245</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8245</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8245</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8245</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8245</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8245</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8245</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8245</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8245</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8245</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8245</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8245</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8245</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8245</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8245</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8245</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8245</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8245</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8245</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8245</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8245</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8245</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8245</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8245</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8245</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8245</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8245</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8245</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8245</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8245</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8245</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8245</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8245</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8245</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8245</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8245</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8245</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8245</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8245</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8245</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8245</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8245</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8245</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8245</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8245</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8245</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8245</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8245</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8245</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8245</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8245</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8245</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8245</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8245</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8245</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8245</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8245</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8245</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8245</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8245</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8245</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8245</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8245</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8245</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8245</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8245</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8245</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8245</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8245</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8245</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8245</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8245</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8245</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8245</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8245</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8245</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8245</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8245</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8245</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8245</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8245</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8245</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8245</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8245</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8245</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8245</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8245</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8245</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8245</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8245</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8245</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8245</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8245</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8245</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8245</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8245</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8245</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8245</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8245</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8245</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8245</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8245</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8245</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8245</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8245</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8245</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8245</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8245</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8245</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8245</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8245</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8245</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8245</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8245</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8245</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8245</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8245</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8245</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8245</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8245</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8245</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8245</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8245</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8245</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8245</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8245</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8245</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8245</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8245</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8245</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8245</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8245</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8245</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8245</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8245</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8245</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8245</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8245</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8245</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8245</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8245</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8245</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8245</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8245</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8245</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8245</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8245</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8245</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8245</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8245</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8245</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8245</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8245</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8245</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8245</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8245</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8245</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8245</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8245</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8245</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8245</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8245</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8245</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8245</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8245</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8245</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8245</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8245</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8245</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8245</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8245</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8245</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8245</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8245</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8245</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8245</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8245</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8245</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8245</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8245</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8245</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8245</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8245</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8245</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8245</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8245</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8245</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8245</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8245</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8245</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8245</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8245</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8245</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8245</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8245</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8245</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8245</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8245</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8245</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8245</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8245</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8245</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8245</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8245</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8245</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8245</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8245</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8245</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8245</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8245</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8245</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8245</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8245</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8245</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8245</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8245</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8245</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8245</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8245</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8245</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8245</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8245</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8245</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8245</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8245</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8245</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8245</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8245</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8245</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8245</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8245</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8245</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8245</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8245</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8245</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8245</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8245</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8245</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8245</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8245</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8245</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8245</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8245</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8245</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8245</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8245</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8245</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8245</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8245</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8245</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8245</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8245</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8245</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8245</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8245</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8245</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8245</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8245</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8245</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8245</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8245</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8245</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8245</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8245</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8245</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8245</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8245</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8245</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8245</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8245</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8245</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8245</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8245</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8245</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8245</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8245</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8245</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8245</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8245</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8245</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8245</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8245</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8245</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8245</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8245</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8245</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8245</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8245</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8245</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8245</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8245</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8245</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8245</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8245</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8245</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8245</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8245</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8245</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8245</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8245</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8245</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8245</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8245</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8245</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8245</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8245</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8245</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8245</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8245</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8245</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8245</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8245</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8245</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8245</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8245</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8245</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8245</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8245</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8245</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8245</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8245</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8245</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8245</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8245</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8245</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8245</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8245</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8245</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8245</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8245</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8245</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8245</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8245</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8245</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8245</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8245</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8245</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8245</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8245</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8245</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8245</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8245</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8245</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8245</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8245</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8245</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8245</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8245</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8245</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8245</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8245</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8245</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8245</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8245</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8245</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8245</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8245</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8245</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8245</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8245</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8245</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8245</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8245</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8245</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8245</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8245</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8245</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8245</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8245</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8245</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8245</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8245</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8245</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8245</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8245</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8245</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8245</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8245</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8245</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8245</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8245</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8245</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8245</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8245</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8245</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8245</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8245</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8245</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8245</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8245</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8245</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8245</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8245</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8245</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8245</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8245</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8245</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8245</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8245</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8245</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8245</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8245</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8245</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8245</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8245</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8245</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8245</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8245</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8245</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8245</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8245</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8245</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8245</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8245</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8245</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8245</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8245</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8245</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8245</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8245</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8245</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8245</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8245</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8245</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8245</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8245</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8245</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8245</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8245</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8245</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8245</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8245</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8245</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8245</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8245</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8245</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8245</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8245</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8245</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8245</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8245</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8245</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8245</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8245</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8245</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8245</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8245</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8245</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8245</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8245</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8245</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8245</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8245</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8245</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8245</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8245</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8245</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8245</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8245</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8245</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8245</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8245</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8245</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8245</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8245</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8245</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8245</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8245</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8245</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8245</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8245</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8245</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8245</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8245</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8245</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8245</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8245</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8245</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8245</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8245</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8245</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8245</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8245</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8245</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8245</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8245</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8245</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8245</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8245</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8245</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8245</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8245</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8245</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8245</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8245</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8245</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8245</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8245</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8245</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8245</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8245</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8245</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8245</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8245</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8245</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8245</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8245</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8245</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8245</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8245</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8245</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8245</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8245</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8245</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8245</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8245</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8245</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8245</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8245</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8245</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8245</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8245</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8245</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8245</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8245</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8245</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8245</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8245</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8245</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8245</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8245</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8245</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8245</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8245</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8245</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8245</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8245</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8245</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8245</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8245</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8245</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8245</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8245</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8245</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8245</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8245</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8245</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8245</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8245</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8245</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8245</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8245</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8245</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8245</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8245</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8245</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8245</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8245</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8245</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8245</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8245</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8245</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8245</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8245</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8245</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8245</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8245</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8245</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8245</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8245</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8245</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8245</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8245</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8245</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8245</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8245</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8245</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8245</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8245</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8245</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8245</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8245</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8245</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8245</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8245</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8245</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8245</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8245</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8245</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8245</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8245</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8245</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8245</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8245</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8245</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8245</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8245</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8245</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8245</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8245</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8245</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8245</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8245</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8245</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8245</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8245</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8245</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8245</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8245</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8245</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8245</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8245</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8245</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8245</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8245</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8245</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8245</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8245</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8245</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8245</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8245</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8245</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8245</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8245</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8245</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8245</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8245</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8245</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8245</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8245</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8245</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8245</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8245</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8245</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8245</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8245</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8245</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8245</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8245</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8245</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8245</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8245</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8245</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8245</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8245</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8245</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8245</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8245</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8245</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8245</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8245</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8245</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8245</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8245</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8245</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8245</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8245</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8245</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8245</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8245</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8245</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8245</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8245</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8245</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8245</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8245</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8245</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8245</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8245</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8245</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8245</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8245</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8245</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8245</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8245</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8245</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8245</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8245</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8245</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8245</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8245</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8245</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8245</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8245</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8245</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8245</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8245</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8245</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8245</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8245</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8245</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8245</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8245</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8245</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8245</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8245</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8245</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8245</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8245</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8245</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8245</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8245</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8245</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8245</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8245</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8245</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8245</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8245</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8245</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8245</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8245</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8245</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8245</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8245</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8245</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8245</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8245</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8245</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8245</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8245</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8245</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8245</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8245</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8245</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8245</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8245</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8245</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8245</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8245</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8245</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8245</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8245</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8245</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8245</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8245</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8245</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8245</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8245</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8245</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8245</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8245</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8245</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8245</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8245</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8245</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8245</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8245</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8245</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8245</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8245</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8245</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8245</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8245</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8245</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8245</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8245</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8245</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8245</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8245</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8245</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8245</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8245</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8245</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8245</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8245</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8245</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8245</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8245</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8245</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8245</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8245</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8245</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8245</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8245</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8245</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8245</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8245</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8245</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8245</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8245</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8245</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8245</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8245</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8245</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8245</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8245</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8245</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8245</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8245</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8245</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8245</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8245</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8245</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8245</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8245</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8245</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8245</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8245</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8245</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8245</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8245</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8245</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8245</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8245</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8245</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8245</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8245</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8245</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8245</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8245</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8245</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8245</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8245</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8245</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8245</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8245</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8245</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8245</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8245</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8245</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8245</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8245</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8245</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8245</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8245</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8245</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8245</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8245</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8245</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8245</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8245</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8245</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8245</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8245</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8245</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8245</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8245</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8245</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8245</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8245</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8245</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8245</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8245</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8245</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8245</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8245</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8245</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8245</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8245</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8245</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8245</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8245</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8245</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8245</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8245</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8245</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8245</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8245</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8245</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8245</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8245</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8245</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8245</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8245</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8245</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8245</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8245</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8245</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8245</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8245</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8245</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8245</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8245</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8245</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8245</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8245</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8245</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8245</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8245</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8245</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8245</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8245</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8245</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8245</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8245</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8245</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8245</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8245</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8245</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8245</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8245</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8245</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8245</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8245</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8245</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8245</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8245</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8245</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8245</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8245</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8245</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8245</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8245</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8245</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8245</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8245</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8245</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8245</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8245</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8245</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8245</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8245</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8245</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8245</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8245</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8245</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8245</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8245</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8245</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8245</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8245</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8245</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8245</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8245</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8245</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8245</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8245</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8245</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8245</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8245</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8245</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8245</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8245</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8245</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8245</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8245</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8245</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8245</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8245</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8245</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8245</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8245</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8245</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8245</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8245</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8245</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8245</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8245</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8245</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8245</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8245</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8245</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8245</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8245</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8245</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8245</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8245</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8245</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8245</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8245</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8245</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8245</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8245</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8245</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8245</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8245</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8245</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8245</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8245</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8245</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8245</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8245</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8245</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8245</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8245</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8245</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8245</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8245</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8245</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8245</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8245</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8245</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8245</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8245</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8245</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8245</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8245</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8245</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8245</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8245</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8245</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8245</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8245</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8245</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8245</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8245</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8245</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8245</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8245</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8245</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8245</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8245</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8245</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8245</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8245</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8245</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8245</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8245</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8245</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8245</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8245</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8245</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8245</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8245</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8245</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8245</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8245</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8245</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8245</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8245</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8245</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8245</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8245</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8245</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8245</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8245</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8245</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8245</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8245</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8245</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8245</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8245</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8245</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8245</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8245</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8245</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8245</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8245</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8245</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8245</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8245</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8245</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8245</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8245</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8245</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8245</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8245</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8245</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8245</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8245</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8245</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8245</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8245</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8245</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8245</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8245</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8245</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8245</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8245</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8245</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8245</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8245</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8245</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8245</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8245</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8245</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8245</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8245</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8245</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8245</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8245</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8245</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8245</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8245</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8245</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8245</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8245</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8245</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8245</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8245</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8245</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8245</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8245</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8245</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8245</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8245</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8245</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8245</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8245</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8245</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8245</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8245</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8245</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8245</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8245</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8245</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8245</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8245</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8245</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8245</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8245</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8245</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8245</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8245</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8245</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8245</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8245</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8245</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8245</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8245</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8245</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8245</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8245</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8245</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8245</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8245</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8245</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8245</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8245</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8245</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8245</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8245</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8245</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8245</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8245</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8245</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8245</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8245</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8245</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8245</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8245</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8245</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8245</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8245</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8245</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8245</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8245</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8245</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8245</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8245</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8245</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8245</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8245</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8245</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8245</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8245</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8245</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8245</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8245</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8245</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8245</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8245</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8245</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8245</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8245</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8245</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8245</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8245</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8245</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8245</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8245</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8245</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8245</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8245</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8245</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8245</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8245</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8245</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8245</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8245</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8245</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8245</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8245</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8245</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8245</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8245</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8245</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8245</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8245</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8245</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8245</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8245</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8245</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8245</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8245</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8245</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8245</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8245</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8245</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8245</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8245</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8245</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8245</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8245</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8245</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8245</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8245</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8245</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8245</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8245</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8245</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8245</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8245</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8245</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8245</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8245</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8245</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8245</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8245</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8245</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8245</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8245</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8245</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8245</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8245</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8245</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8245</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8245</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8245</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8245</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8245</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8245</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8245</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8245</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8245</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8245</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8245</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8245</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8245</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8245</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8245</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8245</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8245</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8245</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8245</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8245</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8245</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8245</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8245</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8245</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8245</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8245</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8245</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8245</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8245</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8245</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8245</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8245</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8245</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8245</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8245</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8245</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8245</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8245</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8245</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8245</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8245</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8245</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8245</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8245</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8245</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8245</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8245</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8245</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8245</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8245</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8245</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8245</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8245</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8245</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8245</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8245</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8245</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8245</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8245</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8245</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8245</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8245</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8245</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8245</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8245</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8245</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8245</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8245</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8245</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8245</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8245</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8245</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8245</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8245</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8245</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8245</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8245</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8245</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8245</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8245</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8245</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8245</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8245</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8245</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8245</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8245</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8245</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8245</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8245</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8245</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8245</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8245</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8245</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8245</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8245</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8245</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8245</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8245</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8245</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8245</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8245</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8245</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8245</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8245</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8245</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8245</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8245</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8245</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8245</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8245</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8245</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8245</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8245</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8245</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8245</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8245</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8245</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8245</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8245</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8245</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8245</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8245</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8245</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8245</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8245</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8245</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8245</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8245</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8245</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8245</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8245</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8245</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8245</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8245</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8245</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8245</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8245</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8245</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8245</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8245</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8245</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8245</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8245</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8245</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8245</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8245</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8245</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8245</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8245</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8245</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8245</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8245</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8245</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8245</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8245</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8245</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8245</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8245</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8245</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8245</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8245</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8245</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8245</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8245</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8245</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8245</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8245</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8245</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8245</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8245</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8245</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8245</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8245</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8245</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8245</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8245</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8245</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8245</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8245</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8245</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8245</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8245</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8245</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8245</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8245</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8245</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8245</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8245</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8245</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8245</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8245</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8245</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8245</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8245</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8245</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8245</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8245</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8245</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8245</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8245</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8245</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8245</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8245</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8245</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8245</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8245</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8245</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8245</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8245</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8245</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8245</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8245</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8245</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8245</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8245</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8245</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8245</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8245</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8245</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8245</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8245</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8245</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8245</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8245</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8245</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8245</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8245</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8245</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8245</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8245</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8245</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8245</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8245</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8245</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8245</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8245</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8245</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8245</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8245</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8245</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8245</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8245</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8245</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8245</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8245</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8245</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8245</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8245</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8245</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8245</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8245</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8245</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8245</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8245</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8245</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8245</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8245</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8245</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8245</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8245</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8245</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8245</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8245</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8245</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8245</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8245</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8245</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8245</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8245</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8245</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8245</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8245</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8245</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8245</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8245</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8245</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8245</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8245</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8245</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8245</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8245</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8245</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8245</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8245</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8245</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8245</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8245</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8245</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8245</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8245</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8245</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8245</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8245</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8245</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8245</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8245</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8245</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8245</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8245</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8245</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8245</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8245</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8245</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8245</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8245</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8245</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8245</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8245</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8245</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8245</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8245</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8245</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8245</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8245</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8245</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8245</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8245</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8245</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8245</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8245</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8245</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8245</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8245</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8245</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8245</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8245</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8245</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8245</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8245</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8245</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8245</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8245</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8245</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8245</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8245</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8245</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8245</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8245</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8245</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8245</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8245</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8245</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8245</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8245</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8245</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8245</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8245</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8245</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8245</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8245</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8245</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8245</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8245</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8245</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8245</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8245</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8245</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8245</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8245</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8245</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8245</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8245</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8245</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8245</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8245</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8245</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8245</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8245</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8245</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8245</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8245</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8245</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8245</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8245</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8245</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8245</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8245</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8245</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8245</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8245</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8245</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8245</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8245</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8245</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8245</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8245</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8245</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8245</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8245</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8245</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8245</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8245</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8245</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8245</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8245</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8245</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8245</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8245</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8245</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8245</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8245</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8245</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8245</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8245</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8245</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8245</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8245</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8245</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8245</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8245</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8245</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8245</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8245</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8245</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8245</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8245</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8245</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8245</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8245</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8245</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8245</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8245</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8245</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8245</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8245</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8245</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8245</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8245</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8245</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8245</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8245</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8245</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8245</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8245</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8245</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8245</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8245</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8245</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8245</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8245</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8245</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8245</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8245</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8245</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8245</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8245</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8245</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8245</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8245</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8245</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8245</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8245</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8245</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8245</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8245</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8245</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8245</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8245</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8245</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8245</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8245</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8245</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8245</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8245</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8245</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8245</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8245</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8245</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8245</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8245</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8245</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8245</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8245</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8245</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8245</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8245</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8245</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8245</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8245</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8245</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8245</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8245</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8245</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8245</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8245</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8245</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8245</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8245</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8245</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8245</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8245</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8245</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8245</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8245</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8245</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8245</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8245</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8245</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8245</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8245</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8245</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8245</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8245</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8245</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8245</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8245</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8245</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8245</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8245</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8245</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8245</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8245</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8245</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8245</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8245</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8245</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8245</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8245</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8245</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8245</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8245</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8245</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8245</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8245</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8245</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8245</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8245</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8245</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8245</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8245</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8245</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8245</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8245</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8245</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8245</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8245</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8245</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8245</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8245</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8245</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8245</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8245</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8245</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8245</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8245</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8245</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8245</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8245</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8245</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8245</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8245</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8245</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8245</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8245</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8245</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8245</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8245</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8245</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8245</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8245</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8245</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8245</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8245</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8245</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8245</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8245</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8245</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8245</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8245</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8245</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8245</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8245</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8245</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8245</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8245</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8245</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8245</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8245</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8245</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8245</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8245</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8245</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8245</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8245</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8245</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8245</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8245</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8245</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8245</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8245</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8245</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8245</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8245</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8245</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8245</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8245</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8245</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8245</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8245</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8245</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8245</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8245</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8245</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8245</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8245</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8245</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8245</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8245</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8245</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8245</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8245</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8245</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8245</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8245</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8245</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8245</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8245</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8245</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8245</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8245</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8245</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8245</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8245</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8245</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8245</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8245</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8245</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8245</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8245</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8245</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8245</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8245</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8245</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8245</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8245</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8245</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8245</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8245</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8245</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8245</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8245</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8245</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8245</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8245</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8245</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8245</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8245</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8245</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8245</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8245</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8245</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8245</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8245</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8245</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8245</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8245</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8245</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8245</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8245</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8245</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8245</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8245</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8245</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8245</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8245</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8245</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8245</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8245</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8245</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8245</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8245</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8245</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8245</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8245</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8245</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8245</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8245</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8245</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8245</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8245</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8245</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8245</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8245</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8245</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8245</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8245</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8245</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8245</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8245</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8245</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8245</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8245</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8245</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8245</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8245</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8245</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8245</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8245</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8245</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8245</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8245</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8245</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8245</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8245</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8245</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8245</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8245</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8245</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8245</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8245</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8245</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8245</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8245</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8245</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8245</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8245</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8245</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8245</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8245</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8245</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8245</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8245</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8245</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8245</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8245</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8245</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8245</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8245</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8245</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8245</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8245</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8245</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8245</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8245</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8245</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8245</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8245</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8245</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8245</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8245</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8245</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8245</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8245</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8245</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8245</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8245</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8245</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8245</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8245</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8245</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8245</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8245</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8245</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8245</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8245</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8245</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8245</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8245</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8245</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8245</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8245</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8245</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8245</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8245</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8245</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8245</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8245</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8245</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8245</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8245</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8245</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8245</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8245</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8245</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8245</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8245</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8245</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8245</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8245</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8245</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8245</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8245</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8245</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8245</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8245</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8245</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8245</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8245</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8245</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8245</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8245</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8245</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8245</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8245</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8245</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8245</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8245</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8245</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8245</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8245</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8245</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8245</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8245</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8245</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8245</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8245</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8245</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8245</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8245</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8245</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8245</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8245</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8245</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8245</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8245</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8245</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8245</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8245</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8245</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8245</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8245</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8245</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8245</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8245</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8245</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8245</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8245</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8245</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8245</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8245</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8245</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8245</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8245</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8245</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8245</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8245</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8245</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8245</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8245</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8245</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8245</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8245</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8245</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8245</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8245</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8245</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8245</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8245</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8245</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8245</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8245</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8245</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8245</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8245</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8245</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8245</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8245</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8245</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8245</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8245</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8245</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8245</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8245</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8245</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8245</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8245</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8245</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8245</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8245</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8245</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8245</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8245</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8245</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8245</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8245</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8245</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8245</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8245</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8245</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8245</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8245</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8245</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8245</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8245</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8245</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8245</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8245</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8245</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8245</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8245</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8245</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8245</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8245</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8245</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8245</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8245</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8245</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8245</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8245</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8245</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8245</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8245</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8245</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8245</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8245</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8245</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8245</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8245</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8245</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8245</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8245</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8245</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8245</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8245</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8245</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8245</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8245</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8245</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8245</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8245</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8245</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8245</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8245</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8245</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8245</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8245</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8245</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8245</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8245</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8245</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8245</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8245</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8245</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8245</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8245</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8245</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8245</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8245</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8245</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8245</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8245</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8245</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8245</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8245</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8245</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8245</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8245</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8245</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8245</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8245</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8245</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8245</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8245</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8245</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8245</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8245</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8245</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8245</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8245</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8245</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8245</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8245</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8245</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8245</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8245</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8245</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8245</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8245</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8245</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8245</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8245</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8245</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8245</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8245</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8245</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8245</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8245</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8245</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8245</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8245</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8245</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8245</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8245</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8245</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8245</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8245</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8245</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8245</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8245</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8245</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8245</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8245</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8245</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8245</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8245</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8245</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8245</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8245</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8245</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8245</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8245</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8245</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8245</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8245</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8245</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8245</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8245</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8245</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8245</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8245</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8245</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8245</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8245</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8245</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8245</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8245</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8245</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8245</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8245</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8245</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8245</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8245</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8245</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8245</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8245</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8245</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8245</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8245</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8245</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8245</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8245</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8245</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8245</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8245</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8245</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8245</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8245</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8245</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8245</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8245</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8245</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8245</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8245</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8245</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8245</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8245</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8245</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8245</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8245</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8245</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8245</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8245</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8245</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8245</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8245</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8245</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8245</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8245</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8245</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8245</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8245</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8245</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8245</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8245</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8245</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8245</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8245</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8245</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8245</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8245</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8245</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8245</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8245</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8245</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8245</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8245</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8245</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8245</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8245</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8245</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8245</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8245</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8245</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8245</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8245</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8245</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8245</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8245</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8245</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8245</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8245</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8245</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8245</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8245</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8245</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8245</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8245</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8245</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8245</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8245</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8245</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8245</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8245</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8245</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8245</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8245</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8245</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8245</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8245</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8245</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8245</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8245</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8245</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8245</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8245</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8245</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8245</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8245</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8245</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8245</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8245</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8245</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8245</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8245</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8245</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8245</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8245</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8245</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8245</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8245</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8245</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8245</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8245</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8245</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8245</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8245</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8245</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8245</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8245</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8245</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8245</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8245</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8245</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8245</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8245</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8245</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8245</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8245</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8245</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8245</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8245</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8245</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8245</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8245</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8245</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8245</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8245</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8245</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8245</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8245</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8245</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8245</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8245</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8245</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8245</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8245</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8245</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8245</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8245</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8245</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8245</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8245</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8245</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8245</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8245</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8245</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8245</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8245</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8245</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8245</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8245</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8245</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8245</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8245</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8245</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8245</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8245</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8245</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8245</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8245</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8245</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8245</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8245</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8245</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8245</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8245</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8245</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8245</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8245</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8245</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8245</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8245</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8245</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8245</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8245</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8245</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8245</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8245</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8245</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8245</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8245</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8245</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8245</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8245</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8245</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8245</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8245</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8245</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8245</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8245</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8245</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8245</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8245</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8245</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8245</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8245</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8245</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8245</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8245</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8245</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8245</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8245</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8245</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8245</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8245</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8245</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8245</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8245</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8245</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8245</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8245</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8245</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8245</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8245</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8245</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8245</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8245</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8245</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8245</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8245</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8245</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8245</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8245</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8245</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8245</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8245</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8245</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8245</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8245</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8245</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8245</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8245</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8245</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8245</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8245</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8245</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8245</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8245</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8245</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8245</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8245</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8245</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8245</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8245</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8245</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8245</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8245</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8245</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8245</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8245</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8245</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8245</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8245</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8245</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8245</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8245</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8245</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8245</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8245</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8245</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8245</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8245</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8245</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8245</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8245</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8245</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8245</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8245</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8245</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8245</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8245</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8245</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8245</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8245</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8245</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8245</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8245</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8245</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8245</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8245</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8245</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8245</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8245</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8245</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8245</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8245</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8245</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8245</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8245</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8245</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8245</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8245</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8245</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8245</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8245</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8245</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8245</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8245</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8245</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8245</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8245</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8245</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8245</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8245</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8245</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8245</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8245</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8245</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8245</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8245</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8245</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8245</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8245</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8245</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8245</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8245</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8245</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8245</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8245</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8245</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8245</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8245</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8245</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8245</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8245</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8245</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8245</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8245</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8245</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8245</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8245</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8245</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8245</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8245</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8245</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8245</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8245</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8245</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8245</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8245</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8245</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8245</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8245</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8245</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8245</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8245</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8245</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8245</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8245</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8245</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8245</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8245</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8245</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8245</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8245</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8245</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8245</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8245</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8245</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8245</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8245</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8245</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8245</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8245</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8245</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8245</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8245</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8245</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8245</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8245</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8245</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8245</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8245</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8245</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8245</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8245</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8245</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8245</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8245</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8245</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8245</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8245</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8245</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8245</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8245</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8245</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8245</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8245</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8245</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8245</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8245</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8245</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8245</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8245</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8245</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8245</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8245</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8245</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8245</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8245</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8245</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8245</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8245</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8245</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8245</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8245</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8245</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8245</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8245</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8245</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8245</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8245</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8245</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8245</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8245</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8245</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8245</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8245</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8245</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8245</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8245</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8245</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8245</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8245</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8245</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8245</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8245</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8245</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8245</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8245</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8245</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8245</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8245</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8245</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8245</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8245</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8245</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8245</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8245</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8245</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8245</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8245</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8245</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8245</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8245</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8245</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8245</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8245</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8245</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8245</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8245</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8245</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8245</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8245</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8245</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8245</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8245</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8245</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8245</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8245</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8245</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8245</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8245</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8245</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8245</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8245</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8245</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8245</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8245</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8245</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8245</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8245</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8245</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8245</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8245</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8245</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8245</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8245</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8245</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8245</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8245</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8245</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8245</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8245</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8245</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8245</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8245</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8245</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8245</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8245</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8245</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8245</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8245</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8245</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8245</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8245</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8245</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8245</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8245</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8245</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8245</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8245</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8245</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8245</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8245</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8245</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8245</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8245</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8245</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8245</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8245</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8245</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8245</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8245</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8245</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8245</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8245</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8245</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8245</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8245</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8245</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8245</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8245</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8245</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8245</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8245</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8245</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8245</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8245</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8245</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8245</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8245</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8245</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8245</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8245</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8245</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8245</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8245</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8245</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8245</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8245</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8245</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8245</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8245</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8245</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8245</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8245</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8245</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8245</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8245</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8245</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8245</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8245</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8245</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8245</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8245</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8245</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8245</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8245</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8245</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8245</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8245</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8245</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8245</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8245</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8245</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8245</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8245</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8245</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8245</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8245</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8245</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8245</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8245</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8245</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8245</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8245</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8245</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8245</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8245</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8245</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8245</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8245</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8245</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8245</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8245</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8245</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8245</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8245</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8245</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8245</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8245</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8245</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8245</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8245</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8245</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8245</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8245</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8245</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8245</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8245</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8245</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8245</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8245</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8245</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8245</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8245</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8245</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8245</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8245</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8245</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8245</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8245</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8245</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8245</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8245</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8245</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8245</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8245</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8245</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8245</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8245</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8245</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8245</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8245</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8245</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8245</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8245</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8245</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8245</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8245</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8245</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8245</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8245</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8245</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8245</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8245</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8245</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8245</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8245</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8245</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8245</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8245</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8245</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8245</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8245</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8245</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8245</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8245</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8245</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8245</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8245</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8245</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8245</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8245</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8245</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8245</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8245</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8245</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8245</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8245</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8245</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8245</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8245</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8245</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8245</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8245</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8245</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8245</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